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 Němcová\Disk Google\5_Red Volley Frýdlant nO\Red BMV\Red BMV akce\Turnaje Barevného minivolejbalu\2019-2020\2019 - TGM - oblast, kolo I\"/>
    </mc:Choice>
  </mc:AlternateContent>
  <xr:revisionPtr revIDLastSave="0" documentId="13_ncr:1_{883E9DC4-0457-40E7-86B6-C43408707D02}" xr6:coauthVersionLast="45" xr6:coauthVersionMax="45" xr10:uidLastSave="{00000000-0000-0000-0000-000000000000}"/>
  <bookViews>
    <workbookView xWindow="20" yWindow="0" windowWidth="19180" windowHeight="10200" firstSheet="2" activeTab="7" xr2:uid="{2E2FBC1A-B2D0-45EA-A309-5F3158EDD574}"/>
  </bookViews>
  <sheets>
    <sheet name="Informace" sheetId="1" r:id="rId1"/>
    <sheet name="hromadné foto" sheetId="2" r:id="rId2"/>
    <sheet name="seznam dětí" sheetId="3" r:id="rId3"/>
    <sheet name="hromadná soupiska + systém" sheetId="4" r:id="rId4"/>
    <sheet name="červená 1" sheetId="6" r:id="rId5"/>
    <sheet name="červená 2" sheetId="5" r:id="rId6"/>
    <sheet name="červená 3" sheetId="7" r:id="rId7"/>
    <sheet name="červená finále" sheetId="8" r:id="rId8"/>
    <sheet name="OČ 1" sheetId="9" r:id="rId9"/>
    <sheet name="OČ 2" sheetId="10" r:id="rId10"/>
    <sheet name="OČ 3" sheetId="12" r:id="rId11"/>
    <sheet name="OČ finále" sheetId="11" r:id="rId12"/>
    <sheet name="oranž 1" sheetId="14" r:id="rId13"/>
    <sheet name="oranž 2" sheetId="15" r:id="rId14"/>
    <sheet name="oranž finále" sheetId="13" r:id="rId15"/>
    <sheet name="žlutá 1" sheetId="16" r:id="rId16"/>
    <sheet name="žlutá 2" sheetId="17" r:id="rId17"/>
    <sheet name="žlutá finále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1" l="1"/>
  <c r="F15" i="11"/>
  <c r="E15" i="11"/>
  <c r="P15" i="11" s="1"/>
  <c r="C15" i="11"/>
  <c r="N15" i="11" s="1"/>
  <c r="Q15" i="11" s="1"/>
  <c r="E14" i="11"/>
  <c r="P14" i="11" s="1"/>
  <c r="C14" i="11"/>
  <c r="N14" i="11" s="1"/>
  <c r="P13" i="11"/>
  <c r="N13" i="11"/>
  <c r="Q13" i="11" s="1"/>
  <c r="L13" i="11"/>
  <c r="I12" i="11"/>
  <c r="F12" i="11"/>
  <c r="C12" i="11"/>
  <c r="H7" i="11"/>
  <c r="F7" i="11"/>
  <c r="E7" i="11"/>
  <c r="C7" i="11"/>
  <c r="N7" i="11" s="1"/>
  <c r="E6" i="11"/>
  <c r="P6" i="11" s="1"/>
  <c r="C6" i="11"/>
  <c r="N6" i="11" s="1"/>
  <c r="P5" i="11"/>
  <c r="N5" i="11"/>
  <c r="L5" i="11"/>
  <c r="I4" i="11"/>
  <c r="F4" i="11"/>
  <c r="C4" i="11"/>
  <c r="H33" i="8"/>
  <c r="F33" i="8"/>
  <c r="E33" i="8"/>
  <c r="C33" i="8"/>
  <c r="E32" i="8"/>
  <c r="P32" i="8" s="1"/>
  <c r="C32" i="8"/>
  <c r="N32" i="8" s="1"/>
  <c r="P31" i="8"/>
  <c r="N31" i="8"/>
  <c r="L31" i="8"/>
  <c r="I30" i="8"/>
  <c r="F30" i="8"/>
  <c r="C30" i="8"/>
  <c r="H26" i="8"/>
  <c r="F26" i="8"/>
  <c r="E26" i="8"/>
  <c r="C26" i="8"/>
  <c r="N26" i="8" s="1"/>
  <c r="E25" i="8"/>
  <c r="P25" i="8" s="1"/>
  <c r="C25" i="8"/>
  <c r="N25" i="8" s="1"/>
  <c r="P24" i="8"/>
  <c r="N24" i="8"/>
  <c r="L24" i="8"/>
  <c r="I23" i="8"/>
  <c r="F23" i="8"/>
  <c r="C23" i="8"/>
  <c r="H19" i="8"/>
  <c r="F19" i="8"/>
  <c r="E19" i="8"/>
  <c r="C19" i="8"/>
  <c r="E18" i="8"/>
  <c r="P18" i="8" s="1"/>
  <c r="C18" i="8"/>
  <c r="N18" i="8" s="1"/>
  <c r="P17" i="8"/>
  <c r="N17" i="8"/>
  <c r="L17" i="8"/>
  <c r="I16" i="8"/>
  <c r="F16" i="8"/>
  <c r="C16" i="8"/>
  <c r="H12" i="8"/>
  <c r="F12" i="8"/>
  <c r="E12" i="8"/>
  <c r="C12" i="8"/>
  <c r="N11" i="8"/>
  <c r="E11" i="8"/>
  <c r="C11" i="8"/>
  <c r="P10" i="8"/>
  <c r="N10" i="8"/>
  <c r="L10" i="8"/>
  <c r="I9" i="8"/>
  <c r="F9" i="8"/>
  <c r="C9" i="8"/>
  <c r="H5" i="8"/>
  <c r="F5" i="8"/>
  <c r="E5" i="8"/>
  <c r="C5" i="8"/>
  <c r="E4" i="8"/>
  <c r="P4" i="8" s="1"/>
  <c r="C4" i="8"/>
  <c r="N4" i="8" s="1"/>
  <c r="P3" i="8"/>
  <c r="N3" i="8"/>
  <c r="L3" i="8"/>
  <c r="I2" i="8"/>
  <c r="F2" i="8"/>
  <c r="C2" i="8"/>
  <c r="L33" i="8" l="1"/>
  <c r="P26" i="8"/>
  <c r="Q26" i="8" s="1"/>
  <c r="P33" i="8"/>
  <c r="L11" i="8"/>
  <c r="P7" i="11"/>
  <c r="Q7" i="11" s="1"/>
  <c r="Q6" i="11"/>
  <c r="Q14" i="11"/>
  <c r="L14" i="11"/>
  <c r="L15" i="11"/>
  <c r="Q5" i="11"/>
  <c r="L6" i="11"/>
  <c r="L7" i="11"/>
  <c r="Q32" i="8"/>
  <c r="Q31" i="8"/>
  <c r="L32" i="8"/>
  <c r="N33" i="8"/>
  <c r="Q33" i="8" s="1"/>
  <c r="Q17" i="8"/>
  <c r="P12" i="8"/>
  <c r="P11" i="8"/>
  <c r="Q11" i="8" s="1"/>
  <c r="N5" i="8"/>
  <c r="P5" i="8"/>
  <c r="Q10" i="8"/>
  <c r="Q18" i="8"/>
  <c r="Q3" i="8"/>
  <c r="Q4" i="8"/>
  <c r="P19" i="8"/>
  <c r="Q24" i="8"/>
  <c r="Q25" i="8"/>
  <c r="L4" i="8"/>
  <c r="L19" i="8"/>
  <c r="L25" i="8"/>
  <c r="N12" i="8"/>
  <c r="L18" i="8"/>
  <c r="L26" i="8"/>
  <c r="N19" i="8"/>
  <c r="Q19" i="8" s="1"/>
  <c r="L12" i="8"/>
  <c r="L5" i="8"/>
  <c r="Q12" i="8" l="1"/>
  <c r="Q5" i="8"/>
  <c r="C2" i="17" l="1"/>
  <c r="F2" i="17"/>
  <c r="I2" i="17"/>
  <c r="L2" i="17"/>
  <c r="O3" i="17"/>
  <c r="Q3" i="17"/>
  <c r="S3" i="17"/>
  <c r="T3" i="17"/>
  <c r="C5" i="17"/>
  <c r="O5" i="17" s="1"/>
  <c r="E5" i="17"/>
  <c r="S5" i="17"/>
  <c r="C6" i="17"/>
  <c r="E6" i="17"/>
  <c r="C7" i="17"/>
  <c r="Q7" i="17" s="1"/>
  <c r="T7" i="17" s="1"/>
  <c r="E7" i="17"/>
  <c r="F7" i="17"/>
  <c r="H7" i="17"/>
  <c r="S7" i="17" s="1"/>
  <c r="C8" i="17"/>
  <c r="O7" i="17" s="1"/>
  <c r="E8" i="17"/>
  <c r="F8" i="17"/>
  <c r="H8" i="17"/>
  <c r="C9" i="17"/>
  <c r="O9" i="17" s="1"/>
  <c r="E9" i="17"/>
  <c r="F9" i="17"/>
  <c r="H9" i="17"/>
  <c r="I9" i="17"/>
  <c r="K9" i="17"/>
  <c r="S9" i="17"/>
  <c r="C10" i="17"/>
  <c r="E10" i="17"/>
  <c r="F10" i="17"/>
  <c r="H10" i="17"/>
  <c r="I10" i="17"/>
  <c r="K10" i="17"/>
  <c r="Q9" i="17" l="1"/>
  <c r="T9" i="17" s="1"/>
  <c r="Q5" i="17"/>
  <c r="T5" i="17" s="1"/>
  <c r="C2" i="16" l="1"/>
  <c r="F2" i="16"/>
  <c r="I2" i="16"/>
  <c r="L2" i="16"/>
  <c r="O3" i="16"/>
  <c r="Q3" i="16"/>
  <c r="S3" i="16"/>
  <c r="T3" i="16"/>
  <c r="C5" i="16"/>
  <c r="O5" i="16" s="1"/>
  <c r="E5" i="16"/>
  <c r="Q5" i="16"/>
  <c r="T5" i="16" s="1"/>
  <c r="C6" i="16"/>
  <c r="E6" i="16"/>
  <c r="S5" i="16" s="1"/>
  <c r="C7" i="16"/>
  <c r="Q7" i="16" s="1"/>
  <c r="E7" i="16"/>
  <c r="F7" i="16"/>
  <c r="H7" i="16"/>
  <c r="O7" i="16" s="1"/>
  <c r="C8" i="16"/>
  <c r="E8" i="16"/>
  <c r="F8" i="16"/>
  <c r="H8" i="16"/>
  <c r="C9" i="16"/>
  <c r="O9" i="16" s="1"/>
  <c r="E9" i="16"/>
  <c r="F9" i="16"/>
  <c r="H9" i="16"/>
  <c r="S9" i="16" s="1"/>
  <c r="I9" i="16"/>
  <c r="K9" i="16"/>
  <c r="Q9" i="16"/>
  <c r="T9" i="16" s="1"/>
  <c r="C10" i="16"/>
  <c r="E10" i="16"/>
  <c r="F10" i="16"/>
  <c r="H10" i="16"/>
  <c r="I10" i="16"/>
  <c r="K10" i="16"/>
  <c r="C2" i="15"/>
  <c r="F2" i="15"/>
  <c r="I2" i="15"/>
  <c r="L2" i="15"/>
  <c r="O2" i="15"/>
  <c r="R3" i="15"/>
  <c r="T3" i="15"/>
  <c r="W3" i="15" s="1"/>
  <c r="V3" i="15"/>
  <c r="C4" i="15"/>
  <c r="T4" i="15" s="1"/>
  <c r="W4" i="15" s="1"/>
  <c r="E4" i="15"/>
  <c r="R4" i="15"/>
  <c r="V4" i="15"/>
  <c r="C5" i="15"/>
  <c r="T5" i="15" s="1"/>
  <c r="W5" i="15" s="1"/>
  <c r="E5" i="15"/>
  <c r="F5" i="15"/>
  <c r="H5" i="15"/>
  <c r="R5" i="15"/>
  <c r="V5" i="15"/>
  <c r="C6" i="15"/>
  <c r="R6" i="15" s="1"/>
  <c r="E6" i="15"/>
  <c r="F6" i="15"/>
  <c r="H6" i="15"/>
  <c r="I6" i="15"/>
  <c r="K6" i="15"/>
  <c r="V6" i="15"/>
  <c r="C7" i="15"/>
  <c r="T7" i="15" s="1"/>
  <c r="W7" i="15" s="1"/>
  <c r="E7" i="15"/>
  <c r="F7" i="15"/>
  <c r="R7" i="15" s="1"/>
  <c r="H7" i="15"/>
  <c r="I7" i="15"/>
  <c r="K7" i="15"/>
  <c r="L7" i="15"/>
  <c r="N7" i="15"/>
  <c r="V7" i="15"/>
  <c r="S7" i="16" l="1"/>
  <c r="T7" i="16" s="1"/>
  <c r="T6" i="15"/>
  <c r="W6" i="15" s="1"/>
  <c r="C2" i="14" l="1"/>
  <c r="F2" i="14"/>
  <c r="I2" i="14"/>
  <c r="L2" i="14"/>
  <c r="O2" i="14"/>
  <c r="R2" i="14"/>
  <c r="U3" i="14"/>
  <c r="W3" i="14"/>
  <c r="Z3" i="14" s="1"/>
  <c r="Y3" i="14"/>
  <c r="C4" i="14"/>
  <c r="U4" i="14" s="1"/>
  <c r="E4" i="14"/>
  <c r="Y4" i="14" s="1"/>
  <c r="C5" i="14"/>
  <c r="W5" i="14" s="1"/>
  <c r="Z5" i="14" s="1"/>
  <c r="E5" i="14"/>
  <c r="F5" i="14"/>
  <c r="U5" i="14" s="1"/>
  <c r="H5" i="14"/>
  <c r="Y5" i="14" s="1"/>
  <c r="C6" i="14"/>
  <c r="E6" i="14"/>
  <c r="F6" i="14"/>
  <c r="H6" i="14"/>
  <c r="Y6" i="14" s="1"/>
  <c r="I6" i="14"/>
  <c r="K6" i="14"/>
  <c r="W6" i="14"/>
  <c r="Z6" i="14" s="1"/>
  <c r="C7" i="14"/>
  <c r="E7" i="14"/>
  <c r="Y7" i="14" s="1"/>
  <c r="F7" i="14"/>
  <c r="H7" i="14"/>
  <c r="I7" i="14"/>
  <c r="K7" i="14"/>
  <c r="L7" i="14"/>
  <c r="N7" i="14"/>
  <c r="W7" i="14"/>
  <c r="C8" i="14"/>
  <c r="U8" i="14" s="1"/>
  <c r="E8" i="14"/>
  <c r="Y8" i="14" s="1"/>
  <c r="F8" i="14"/>
  <c r="H8" i="14"/>
  <c r="I8" i="14"/>
  <c r="K8" i="14"/>
  <c r="L8" i="14"/>
  <c r="N8" i="14"/>
  <c r="O8" i="14"/>
  <c r="Q8" i="14"/>
  <c r="C2" i="12"/>
  <c r="F2" i="12"/>
  <c r="I2" i="12"/>
  <c r="L2" i="12"/>
  <c r="O2" i="12"/>
  <c r="R2" i="12"/>
  <c r="U3" i="12"/>
  <c r="W3" i="12"/>
  <c r="Z3" i="12" s="1"/>
  <c r="Y3" i="12"/>
  <c r="C4" i="12"/>
  <c r="U4" i="12" s="1"/>
  <c r="E4" i="12"/>
  <c r="Y4" i="12" s="1"/>
  <c r="F5" i="12"/>
  <c r="H5" i="12"/>
  <c r="U5" i="12"/>
  <c r="W5" i="12"/>
  <c r="Z5" i="12" s="1"/>
  <c r="Y5" i="12"/>
  <c r="C6" i="12"/>
  <c r="E6" i="12"/>
  <c r="Y6" i="12" s="1"/>
  <c r="I6" i="12"/>
  <c r="K6" i="12"/>
  <c r="W6" i="12"/>
  <c r="F7" i="12"/>
  <c r="H7" i="12"/>
  <c r="Y7" i="12" s="1"/>
  <c r="L7" i="12"/>
  <c r="N7" i="12"/>
  <c r="W7" i="12"/>
  <c r="C8" i="12"/>
  <c r="U8" i="12" s="1"/>
  <c r="E8" i="12"/>
  <c r="Y8" i="12" s="1"/>
  <c r="F8" i="12"/>
  <c r="H8" i="12"/>
  <c r="I8" i="12"/>
  <c r="K8" i="12"/>
  <c r="Z7" i="14" l="1"/>
  <c r="W8" i="14"/>
  <c r="Z8" i="14" s="1"/>
  <c r="W4" i="14"/>
  <c r="Z4" i="14" s="1"/>
  <c r="U7" i="14"/>
  <c r="U6" i="14"/>
  <c r="Z7" i="12"/>
  <c r="Z6" i="12"/>
  <c r="U7" i="12"/>
  <c r="U6" i="12"/>
  <c r="W8" i="12"/>
  <c r="Z8" i="12" s="1"/>
  <c r="W4" i="12"/>
  <c r="Z4" i="12" s="1"/>
  <c r="C2" i="10" l="1"/>
  <c r="F2" i="10"/>
  <c r="I2" i="10"/>
  <c r="L2" i="10"/>
  <c r="O2" i="10"/>
  <c r="R2" i="10"/>
  <c r="U3" i="10"/>
  <c r="W3" i="10"/>
  <c r="Z3" i="10" s="1"/>
  <c r="Y3" i="10"/>
  <c r="C4" i="10"/>
  <c r="W4" i="10" s="1"/>
  <c r="E4" i="10"/>
  <c r="U4" i="10" s="1"/>
  <c r="F5" i="10"/>
  <c r="U5" i="10" s="1"/>
  <c r="H5" i="10"/>
  <c r="W5" i="10"/>
  <c r="Z5" i="10" s="1"/>
  <c r="Y5" i="10"/>
  <c r="C6" i="10"/>
  <c r="E6" i="10"/>
  <c r="Y6" i="10" s="1"/>
  <c r="I6" i="10"/>
  <c r="K6" i="10"/>
  <c r="W6" i="10"/>
  <c r="Z6" i="10" s="1"/>
  <c r="F7" i="10"/>
  <c r="H7" i="10"/>
  <c r="Y7" i="10" s="1"/>
  <c r="L7" i="10"/>
  <c r="N7" i="10"/>
  <c r="W7" i="10"/>
  <c r="C8" i="10"/>
  <c r="W8" i="10" s="1"/>
  <c r="E8" i="10"/>
  <c r="U8" i="10" s="1"/>
  <c r="F8" i="10"/>
  <c r="H8" i="10"/>
  <c r="I8" i="10"/>
  <c r="K8" i="10"/>
  <c r="Z7" i="10" l="1"/>
  <c r="Y8" i="10"/>
  <c r="Z8" i="10" s="1"/>
  <c r="U7" i="10"/>
  <c r="U6" i="10"/>
  <c r="Y4" i="10"/>
  <c r="Z4" i="10" s="1"/>
  <c r="C2" i="9"/>
  <c r="F2" i="9"/>
  <c r="I2" i="9"/>
  <c r="L2" i="9"/>
  <c r="O2" i="9"/>
  <c r="R2" i="9"/>
  <c r="U3" i="9"/>
  <c r="W3" i="9"/>
  <c r="Z3" i="9" s="1"/>
  <c r="Y3" i="9"/>
  <c r="C4" i="9"/>
  <c r="U4" i="9" s="1"/>
  <c r="E4" i="9"/>
  <c r="Y4" i="9" s="1"/>
  <c r="F5" i="9"/>
  <c r="H5" i="9"/>
  <c r="U5" i="9"/>
  <c r="W5" i="9"/>
  <c r="Z5" i="9" s="1"/>
  <c r="Y5" i="9"/>
  <c r="C6" i="9"/>
  <c r="E6" i="9"/>
  <c r="Y6" i="9" s="1"/>
  <c r="I6" i="9"/>
  <c r="K6" i="9"/>
  <c r="W6" i="9"/>
  <c r="F7" i="9"/>
  <c r="H7" i="9"/>
  <c r="Y7" i="9" s="1"/>
  <c r="L7" i="9"/>
  <c r="N7" i="9"/>
  <c r="W7" i="9"/>
  <c r="C8" i="9"/>
  <c r="U8" i="9" s="1"/>
  <c r="E8" i="9"/>
  <c r="Y8" i="9" s="1"/>
  <c r="F8" i="9"/>
  <c r="H8" i="9"/>
  <c r="I8" i="9"/>
  <c r="K8" i="9"/>
  <c r="C2" i="7"/>
  <c r="F2" i="7"/>
  <c r="I2" i="7"/>
  <c r="L2" i="7"/>
  <c r="O3" i="7"/>
  <c r="Q3" i="7"/>
  <c r="S3" i="7"/>
  <c r="T3" i="7"/>
  <c r="C5" i="7"/>
  <c r="O5" i="7" s="1"/>
  <c r="E5" i="7"/>
  <c r="S5" i="7"/>
  <c r="C6" i="7"/>
  <c r="E6" i="7"/>
  <c r="C7" i="7"/>
  <c r="Q7" i="7" s="1"/>
  <c r="E7" i="7"/>
  <c r="F7" i="7"/>
  <c r="H7" i="7"/>
  <c r="S7" i="7" s="1"/>
  <c r="C8" i="7"/>
  <c r="O7" i="7" s="1"/>
  <c r="E8" i="7"/>
  <c r="F8" i="7"/>
  <c r="H8" i="7"/>
  <c r="C9" i="7"/>
  <c r="O9" i="7" s="1"/>
  <c r="E9" i="7"/>
  <c r="F9" i="7"/>
  <c r="H9" i="7"/>
  <c r="I9" i="7"/>
  <c r="K9" i="7"/>
  <c r="S9" i="7"/>
  <c r="C10" i="7"/>
  <c r="E10" i="7"/>
  <c r="F10" i="7"/>
  <c r="H10" i="7"/>
  <c r="I10" i="7"/>
  <c r="K10" i="7"/>
  <c r="C2" i="6"/>
  <c r="F2" i="6"/>
  <c r="I2" i="6"/>
  <c r="L2" i="6"/>
  <c r="O2" i="6"/>
  <c r="R3" i="6"/>
  <c r="T3" i="6"/>
  <c r="W3" i="6" s="1"/>
  <c r="V3" i="6"/>
  <c r="C4" i="6"/>
  <c r="T4" i="6" s="1"/>
  <c r="E4" i="6"/>
  <c r="V4" i="6" s="1"/>
  <c r="R4" i="6"/>
  <c r="F5" i="6"/>
  <c r="R5" i="6" s="1"/>
  <c r="H5" i="6"/>
  <c r="V5" i="6"/>
  <c r="C6" i="6"/>
  <c r="E6" i="6"/>
  <c r="R6" i="6" s="1"/>
  <c r="I6" i="6"/>
  <c r="T6" i="6" s="1"/>
  <c r="W6" i="6" s="1"/>
  <c r="K6" i="6"/>
  <c r="V6" i="6"/>
  <c r="F7" i="6"/>
  <c r="H7" i="6"/>
  <c r="R7" i="6" s="1"/>
  <c r="L7" i="6"/>
  <c r="T7" i="6" s="1"/>
  <c r="W7" i="6" s="1"/>
  <c r="N7" i="6"/>
  <c r="V7" i="6"/>
  <c r="C2" i="5"/>
  <c r="F2" i="5"/>
  <c r="I2" i="5"/>
  <c r="L2" i="5"/>
  <c r="O2" i="5"/>
  <c r="R3" i="5"/>
  <c r="T3" i="5"/>
  <c r="W3" i="5" s="1"/>
  <c r="V3" i="5"/>
  <c r="C4" i="5"/>
  <c r="E4" i="5"/>
  <c r="V4" i="5" s="1"/>
  <c r="R4" i="5"/>
  <c r="T4" i="5"/>
  <c r="W4" i="5" s="1"/>
  <c r="F5" i="5"/>
  <c r="R5" i="5" s="1"/>
  <c r="H5" i="5"/>
  <c r="V5" i="5"/>
  <c r="C6" i="5"/>
  <c r="E6" i="5"/>
  <c r="R6" i="5" s="1"/>
  <c r="I6" i="5"/>
  <c r="T6" i="5" s="1"/>
  <c r="W6" i="5" s="1"/>
  <c r="K6" i="5"/>
  <c r="V6" i="5"/>
  <c r="F7" i="5"/>
  <c r="H7" i="5"/>
  <c r="R7" i="5" s="1"/>
  <c r="L7" i="5"/>
  <c r="T7" i="5" s="1"/>
  <c r="W7" i="5" s="1"/>
  <c r="N7" i="5"/>
  <c r="V7" i="5"/>
  <c r="Z7" i="9" l="1"/>
  <c r="Z6" i="9"/>
  <c r="U7" i="9"/>
  <c r="U6" i="9"/>
  <c r="W8" i="9"/>
  <c r="Z8" i="9" s="1"/>
  <c r="W4" i="9"/>
  <c r="Z4" i="9" s="1"/>
  <c r="T7" i="7"/>
  <c r="Q9" i="7"/>
  <c r="T9" i="7" s="1"/>
  <c r="Q5" i="7"/>
  <c r="T5" i="7" s="1"/>
  <c r="W4" i="6"/>
  <c r="T5" i="6"/>
  <c r="W5" i="6" s="1"/>
  <c r="T5" i="5"/>
  <c r="W5" i="5" s="1"/>
  <c r="C32" i="3" l="1"/>
  <c r="C33" i="3"/>
  <c r="C34" i="3"/>
  <c r="D19" i="1"/>
</calcChain>
</file>

<file path=xl/sharedStrings.xml><?xml version="1.0" encoding="utf-8"?>
<sst xmlns="http://schemas.openxmlformats.org/spreadsheetml/2006/main" count="1402" uniqueCount="281">
  <si>
    <t>MÍSTO:</t>
  </si>
  <si>
    <t>Tělocvičny ZŠ TGM,Frýdlant n/O</t>
  </si>
  <si>
    <t>DATUM:</t>
  </si>
  <si>
    <t>POČET DĚTÍ:</t>
  </si>
  <si>
    <t>POČET DRUŽSTEV:</t>
  </si>
  <si>
    <t>BARVA</t>
  </si>
  <si>
    <t>TÝMŮ</t>
  </si>
  <si>
    <t>ŽLUTÁ</t>
  </si>
  <si>
    <t xml:space="preserve">ORANŽOVÁ </t>
  </si>
  <si>
    <t xml:space="preserve">ČERVENÁ </t>
  </si>
  <si>
    <t>ORANŽOVO</t>
  </si>
  <si>
    <t>ČERVENÁ</t>
  </si>
  <si>
    <t>ZELENÁ</t>
  </si>
  <si>
    <t>v této kategorii se nehrálo</t>
  </si>
  <si>
    <t>MODRÁ</t>
  </si>
  <si>
    <t>CELKEM TÝMŮ</t>
  </si>
  <si>
    <t>ORGANIZÁTOR TURNAJE/KLUB:</t>
  </si>
  <si>
    <t>Red Volley Frýdlant n/O</t>
  </si>
  <si>
    <t>HLAVNÍ KOORDINÁTOR:</t>
  </si>
  <si>
    <t>VEDOUCÍ ŽLUTÁ:</t>
  </si>
  <si>
    <t>Simona Macurová</t>
  </si>
  <si>
    <t>VEDOUCÍ ORANŽOVÁ:</t>
  </si>
  <si>
    <t>Kateřina Peřinová</t>
  </si>
  <si>
    <t>VEDOUCÍ ČERVENÁ</t>
  </si>
  <si>
    <t>Jaromír Tomis</t>
  </si>
  <si>
    <t>VEDOUCÍ oranž.ČERVENÁ</t>
  </si>
  <si>
    <t>Patrik Mišák</t>
  </si>
  <si>
    <t>VEDOUCÍ zelená</t>
  </si>
  <si>
    <t>xxx</t>
  </si>
  <si>
    <t>VEDOUCÍ MODRÁ - chlapci</t>
  </si>
  <si>
    <t>VEDOUCÍ MODRÁ - dívky</t>
  </si>
  <si>
    <t>PC CENTRUM:</t>
  </si>
  <si>
    <t>ZDRAVOTNÍK:</t>
  </si>
  <si>
    <t>pořadí</t>
  </si>
  <si>
    <t>hráč</t>
  </si>
  <si>
    <t>1.</t>
  </si>
  <si>
    <t>Mohelníková</t>
  </si>
  <si>
    <t>2.</t>
  </si>
  <si>
    <t>Kuboň D.</t>
  </si>
  <si>
    <t>Jurtík P.</t>
  </si>
  <si>
    <t>3.</t>
  </si>
  <si>
    <t>4.</t>
  </si>
  <si>
    <t>5.</t>
  </si>
  <si>
    <t>celkový počet dětí</t>
  </si>
  <si>
    <t>6.</t>
  </si>
  <si>
    <t>celkový počet týmů</t>
  </si>
  <si>
    <t>7.</t>
  </si>
  <si>
    <t>Pospíšilová</t>
  </si>
  <si>
    <t>8.</t>
  </si>
  <si>
    <t>Šuléřová G.</t>
  </si>
  <si>
    <t>9.</t>
  </si>
  <si>
    <t>10.</t>
  </si>
  <si>
    <t>11.</t>
  </si>
  <si>
    <t>12.</t>
  </si>
  <si>
    <t>13.</t>
  </si>
  <si>
    <t>Uherková</t>
  </si>
  <si>
    <t>14.</t>
  </si>
  <si>
    <t>15.</t>
  </si>
  <si>
    <t>16.</t>
  </si>
  <si>
    <t>17.</t>
  </si>
  <si>
    <t>18.</t>
  </si>
  <si>
    <t>Jurtík A.</t>
  </si>
  <si>
    <t>19.</t>
  </si>
  <si>
    <t>20.</t>
  </si>
  <si>
    <t>21.</t>
  </si>
  <si>
    <t>Šuléřová A.</t>
  </si>
  <si>
    <t>22.</t>
  </si>
  <si>
    <t>23.</t>
  </si>
  <si>
    <t>24.</t>
  </si>
  <si>
    <t>25.</t>
  </si>
  <si>
    <t>číslo</t>
  </si>
  <si>
    <t>žlutá barva</t>
  </si>
  <si>
    <t xml:space="preserve">oranžová </t>
  </si>
  <si>
    <t>OČ</t>
  </si>
  <si>
    <t>červená</t>
  </si>
  <si>
    <t>Janovice A</t>
  </si>
  <si>
    <t>Ostravice A</t>
  </si>
  <si>
    <t>Red Volley A</t>
  </si>
  <si>
    <t>Ostravice B</t>
  </si>
  <si>
    <t>TGM A</t>
  </si>
  <si>
    <t>počet týmů</t>
  </si>
  <si>
    <t>A+B</t>
  </si>
  <si>
    <t>A+B+C</t>
  </si>
  <si>
    <t>rozdělení skupin</t>
  </si>
  <si>
    <t>startovné celkem</t>
  </si>
  <si>
    <t>Tadeáš Bernatik</t>
  </si>
  <si>
    <t>Michal Bury</t>
  </si>
  <si>
    <t>Mamáš Kowalowski</t>
  </si>
  <si>
    <t>Tomáš Bača</t>
  </si>
  <si>
    <t>Daniel Doležil</t>
  </si>
  <si>
    <t>Robert Šamaj</t>
  </si>
  <si>
    <t>Jakub Myslikovjan</t>
  </si>
  <si>
    <t>David Hradil</t>
  </si>
  <si>
    <t>Ondřej Sýkora</t>
  </si>
  <si>
    <t>Matěj Gongol</t>
  </si>
  <si>
    <t>škola/oddíl</t>
  </si>
  <si>
    <t>Bára Vlčáková</t>
  </si>
  <si>
    <t>Ema Tomalíková</t>
  </si>
  <si>
    <t>Verča Pazderková</t>
  </si>
  <si>
    <t>Peřinová Marie</t>
  </si>
  <si>
    <t>Závodný Jakub</t>
  </si>
  <si>
    <t>Švébiš Filip</t>
  </si>
  <si>
    <t>Šnapka Jan</t>
  </si>
  <si>
    <t>Navrátil M.</t>
  </si>
  <si>
    <t>Mališ Tomáš</t>
  </si>
  <si>
    <t>Mojžíšek Tomáš</t>
  </si>
  <si>
    <t>Mališ E.</t>
  </si>
  <si>
    <t>Rýznar P.</t>
  </si>
  <si>
    <t>Rýznar V.</t>
  </si>
  <si>
    <t>Tomalík O.</t>
  </si>
  <si>
    <t>Moskala D</t>
  </si>
  <si>
    <t>Jílek T.</t>
  </si>
  <si>
    <t>Nachtigal R.</t>
  </si>
  <si>
    <t>Ištvanech J.</t>
  </si>
  <si>
    <t>Janečka V.</t>
  </si>
  <si>
    <t>Metylovice</t>
  </si>
  <si>
    <t>Vyvialová</t>
  </si>
  <si>
    <t>Hajdušková</t>
  </si>
  <si>
    <t>Alena Macháňová</t>
  </si>
  <si>
    <t>Daniela Hadámková</t>
  </si>
  <si>
    <t>Mikuláš Černoch</t>
  </si>
  <si>
    <t>Daniel Pink</t>
  </si>
  <si>
    <t>Dominik Mohyla</t>
  </si>
  <si>
    <t>Matěj Němec</t>
  </si>
  <si>
    <t>Raškovice</t>
  </si>
  <si>
    <t>Gabriela Strnadlová</t>
  </si>
  <si>
    <t>Jakub Klanica</t>
  </si>
  <si>
    <t>Jan Popelka</t>
  </si>
  <si>
    <t>Adam Rusňák</t>
  </si>
  <si>
    <t>Stela Bonková</t>
  </si>
  <si>
    <t>Bára Novotná</t>
  </si>
  <si>
    <t>Natálie Dvořáková</t>
  </si>
  <si>
    <t>Adéla Sýkorová</t>
  </si>
  <si>
    <t>Vanessa Smržová</t>
  </si>
  <si>
    <t>Anna Hosnédlová</t>
  </si>
  <si>
    <t>Elen Malyšková</t>
  </si>
  <si>
    <t>Karolína Škarabelová</t>
  </si>
  <si>
    <t>Terezie Glajcová</t>
  </si>
  <si>
    <t>Rojíček Matěj</t>
  </si>
  <si>
    <t>Václav Gurník</t>
  </si>
  <si>
    <t>Tamara Hmoodová</t>
  </si>
  <si>
    <t>Dorotka Skotnicová</t>
  </si>
  <si>
    <t>Patrik Janoušek</t>
  </si>
  <si>
    <t>Kypast Jakub</t>
  </si>
  <si>
    <t>Karolína Vitásková</t>
  </si>
  <si>
    <t>Filip Žilinský</t>
  </si>
  <si>
    <t>Tereza Smržová</t>
  </si>
  <si>
    <t>Marie Novotná</t>
  </si>
  <si>
    <t>Rožnov</t>
  </si>
  <si>
    <t>Koryčanská Šárka</t>
  </si>
  <si>
    <t>Jancová Magdaléna</t>
  </si>
  <si>
    <t>Pobořilová Jolana</t>
  </si>
  <si>
    <t>Kornelová Lada</t>
  </si>
  <si>
    <t>Střítěž</t>
  </si>
  <si>
    <t>Šárka Dobešová</t>
  </si>
  <si>
    <t>Sabina Kovářová</t>
  </si>
  <si>
    <t>Kristýna Těhanová</t>
  </si>
  <si>
    <t>Míša Pobořilová</t>
  </si>
  <si>
    <t>Drápalová Emílie</t>
  </si>
  <si>
    <t>František Daněk</t>
  </si>
  <si>
    <t>Nicol Lušovská</t>
  </si>
  <si>
    <t>Míša Urbánková</t>
  </si>
  <si>
    <t>Jirka Frydrýn</t>
  </si>
  <si>
    <t>Adam Randýsek</t>
  </si>
  <si>
    <t>Linda Plandorová</t>
  </si>
  <si>
    <t>Anna Lenomarová</t>
  </si>
  <si>
    <t>Nicol Dětská</t>
  </si>
  <si>
    <t>Šimon Skalka</t>
  </si>
  <si>
    <t>Eliška Lenomarová</t>
  </si>
  <si>
    <t>Sokol Fm</t>
  </si>
  <si>
    <t>Hana Ramíková</t>
  </si>
  <si>
    <t>Sandra Knopp</t>
  </si>
  <si>
    <t>Veronika Tran</t>
  </si>
  <si>
    <t>Kristýna Petrovičová</t>
  </si>
  <si>
    <t>Laura Sýkorová</t>
  </si>
  <si>
    <t>Brušperk</t>
  </si>
  <si>
    <t>Mičulková Aneta</t>
  </si>
  <si>
    <t>Lisická Zuzana</t>
  </si>
  <si>
    <t>Adámek Josef</t>
  </si>
  <si>
    <t>Gelnarová Leona</t>
  </si>
  <si>
    <t>Baracskai Julie</t>
  </si>
  <si>
    <t>Lisická Sofie</t>
  </si>
  <si>
    <t>Hrušková Nikol</t>
  </si>
  <si>
    <t>Dolegovská Linda</t>
  </si>
  <si>
    <t>Bala Radim</t>
  </si>
  <si>
    <t>Podlipný Maxmilián</t>
  </si>
  <si>
    <t>Adam Dlouhý</t>
  </si>
  <si>
    <t>Matěj Raška</t>
  </si>
  <si>
    <t>Karel Ladislav Ryce</t>
  </si>
  <si>
    <t>Matěj Nevlud</t>
  </si>
  <si>
    <t>Kuchař Matyáš</t>
  </si>
  <si>
    <t>Machytka Samuel</t>
  </si>
  <si>
    <t>Kurucová Adéla</t>
  </si>
  <si>
    <t>Podlipný Alexandr</t>
  </si>
  <si>
    <t>Janovice/RV</t>
  </si>
  <si>
    <t>Ostravice/RV</t>
  </si>
  <si>
    <t>Red Volley (RV)</t>
  </si>
  <si>
    <t>TGM/RV</t>
  </si>
  <si>
    <t>Green Volley</t>
  </si>
  <si>
    <t>ZÁKLADNÍ INFORMACE: Oblastní kolo Barevného minivolejbalu MS KVS</t>
  </si>
  <si>
    <t>Neděle 3.11. 2019</t>
  </si>
  <si>
    <t>Green Volley, Red Volley (Ostravice, Janovice, TGM), Metylovice, Raškovice, Brušperk, Střítež, Rožnov p/R, TJ Sokol FM</t>
  </si>
  <si>
    <t>POČET oddílů:</t>
  </si>
  <si>
    <t>Názvy oddílů/škol:</t>
  </si>
  <si>
    <t>Markéta Zuczková</t>
  </si>
  <si>
    <t>Andrea Zuczková</t>
  </si>
  <si>
    <t>Kateřina Kameníková</t>
  </si>
  <si>
    <t>MODERÁTOR, HLAVNÍ ROZHODČÍ:</t>
  </si>
  <si>
    <t>Střítež A</t>
  </si>
  <si>
    <t>Metylovice A</t>
  </si>
  <si>
    <t>Metylovice B</t>
  </si>
  <si>
    <t>Rožnov A</t>
  </si>
  <si>
    <t>Raškovice A</t>
  </si>
  <si>
    <t>Rožnov B</t>
  </si>
  <si>
    <t>Red Volley B</t>
  </si>
  <si>
    <t>Raškovice B</t>
  </si>
  <si>
    <t>Střítež B</t>
  </si>
  <si>
    <t>Brušperk A</t>
  </si>
  <si>
    <t>Brušperk B</t>
  </si>
  <si>
    <t>Green Volley A</t>
  </si>
  <si>
    <t>Střítež C</t>
  </si>
  <si>
    <t>Green Volley B</t>
  </si>
  <si>
    <t>Střítež D</t>
  </si>
  <si>
    <t>Green Volley C</t>
  </si>
  <si>
    <t>Raškovice C</t>
  </si>
  <si>
    <t>Brušperk C</t>
  </si>
  <si>
    <t>Sokol FM A</t>
  </si>
  <si>
    <t>Sokol FM B</t>
  </si>
  <si>
    <t>Raškovice D</t>
  </si>
  <si>
    <t>Brušperk D</t>
  </si>
  <si>
    <t>počet kurtů celkem</t>
  </si>
  <si>
    <t>max.čas hry v min</t>
  </si>
  <si>
    <t>:</t>
  </si>
  <si>
    <t>Green volley A</t>
  </si>
  <si>
    <t>Janovice a</t>
  </si>
  <si>
    <t>Red volley A</t>
  </si>
  <si>
    <t>MÍČE</t>
  </si>
  <si>
    <t>POŘADÍ</t>
  </si>
  <si>
    <t>BODY</t>
  </si>
  <si>
    <t>Sloupec2</t>
  </si>
  <si>
    <t>Sloupec1</t>
  </si>
  <si>
    <t>Green volley C</t>
  </si>
  <si>
    <t>Red volley B</t>
  </si>
  <si>
    <t xml:space="preserve">     :</t>
  </si>
  <si>
    <t>Green volley B</t>
  </si>
  <si>
    <t>Střítěž D</t>
  </si>
  <si>
    <t>Střítěž A</t>
  </si>
  <si>
    <t>Střítěž B</t>
  </si>
  <si>
    <t>Střítěž C</t>
  </si>
  <si>
    <t>Sloupec20</t>
  </si>
  <si>
    <t>Sloupec19</t>
  </si>
  <si>
    <t>Sloupec18</t>
  </si>
  <si>
    <t>Sloupec17</t>
  </si>
  <si>
    <t>Sloupec16</t>
  </si>
  <si>
    <t>Sloupec15</t>
  </si>
  <si>
    <t>Sloupec14</t>
  </si>
  <si>
    <t>Sloupec13</t>
  </si>
  <si>
    <t>Sloupec12</t>
  </si>
  <si>
    <t>Sloupec11</t>
  </si>
  <si>
    <t>Sloupec10</t>
  </si>
  <si>
    <t>Sloupec9</t>
  </si>
  <si>
    <t>Sloupec8</t>
  </si>
  <si>
    <t>Sloupec7</t>
  </si>
  <si>
    <t>Sloupec6</t>
  </si>
  <si>
    <t>Sloupec5</t>
  </si>
  <si>
    <t>Sloupec4</t>
  </si>
  <si>
    <t>Sloupec3</t>
  </si>
  <si>
    <t>6+5</t>
  </si>
  <si>
    <t>6+6+6</t>
  </si>
  <si>
    <r>
      <t xml:space="preserve">4+4; </t>
    </r>
    <r>
      <rPr>
        <sz val="8"/>
        <color theme="1"/>
        <rFont val="Calibri"/>
        <family val="2"/>
        <charset val="238"/>
        <scheme val="minor"/>
      </rPr>
      <t>obě dvoukolo</t>
    </r>
    <r>
      <rPr>
        <sz val="9"/>
        <color theme="1"/>
        <rFont val="Calibri"/>
        <family val="2"/>
        <charset val="238"/>
        <scheme val="minor"/>
      </rPr>
      <t>vě</t>
    </r>
  </si>
  <si>
    <r>
      <t xml:space="preserve">5+5+4 </t>
    </r>
    <r>
      <rPr>
        <sz val="8"/>
        <color theme="1"/>
        <rFont val="Calibri"/>
        <family val="2"/>
        <charset val="238"/>
        <scheme val="minor"/>
      </rPr>
      <t>(4=dvoukolově)</t>
    </r>
  </si>
  <si>
    <t>počet týmů ve skupině a systém</t>
  </si>
  <si>
    <t>1.-3.</t>
  </si>
  <si>
    <t>4.-6.</t>
  </si>
  <si>
    <t>7.-9.</t>
  </si>
  <si>
    <t>10.-12.</t>
  </si>
  <si>
    <t>13.-14.</t>
  </si>
  <si>
    <t>O 1. - 3. místo se utkala všechna družstva, která v základních skupinách skončila na 1.místě</t>
  </si>
  <si>
    <t>O 4. - 6. místo se utkala všechna družstva, která v základních skupinách skončila na 2.místě</t>
  </si>
  <si>
    <t>Zbývající týmy, které se umístily v základních skupinách na 3. a nižším místě již ve finále nepokračovaly. Každý tým odehrál minimálně 5 zápasů.</t>
  </si>
  <si>
    <t>Zápasy o umístění byly odehrány systémem "prvním s prvním" o 1. - 2. místo, "druhý s druhým" o 3. - 4. místo …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</si>
</sst>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F0000"/>
        <bgColor rgb="FFFF9900"/>
      </patternFill>
    </fill>
    <fill>
      <patternFill patternType="solid">
        <fgColor rgb="FFFF0000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rgb="FF008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4" fillId="0" borderId="0"/>
    <xf numFmtId="0" fontId="21" fillId="0" borderId="0"/>
  </cellStyleXfs>
  <cellXfs count="358">
    <xf numFmtId="0" fontId="0" fillId="0" borderId="0" xfId="0"/>
    <xf numFmtId="0" fontId="3" fillId="0" borderId="0" xfId="1" applyFont="1"/>
    <xf numFmtId="0" fontId="5" fillId="0" borderId="0" xfId="2" applyFont="1"/>
    <xf numFmtId="0" fontId="4" fillId="0" borderId="0" xfId="2"/>
    <xf numFmtId="0" fontId="1" fillId="0" borderId="0" xfId="1"/>
    <xf numFmtId="0" fontId="2" fillId="0" borderId="0" xfId="1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vertical="center" wrapText="1"/>
    </xf>
    <xf numFmtId="0" fontId="10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0" fillId="3" borderId="1" xfId="2" applyFont="1" applyFill="1" applyBorder="1" applyAlignment="1">
      <alignment horizontal="center"/>
    </xf>
    <xf numFmtId="0" fontId="0" fillId="4" borderId="1" xfId="2" applyFont="1" applyFill="1" applyBorder="1" applyAlignment="1">
      <alignment horizontal="center"/>
    </xf>
    <xf numFmtId="0" fontId="11" fillId="0" borderId="0" xfId="1" applyFont="1"/>
    <xf numFmtId="0" fontId="12" fillId="7" borderId="1" xfId="2" applyFont="1" applyFill="1" applyBorder="1" applyAlignment="1">
      <alignment horizontal="center" vertical="center"/>
    </xf>
    <xf numFmtId="0" fontId="8" fillId="0" borderId="0" xfId="2" applyFont="1" applyAlignment="1">
      <alignment horizontal="left"/>
    </xf>
    <xf numFmtId="0" fontId="0" fillId="0" borderId="0" xfId="1" applyFont="1"/>
    <xf numFmtId="0" fontId="13" fillId="0" borderId="0" xfId="1" applyFont="1" applyAlignment="1">
      <alignment vertical="center"/>
    </xf>
    <xf numFmtId="0" fontId="7" fillId="0" borderId="0" xfId="1" applyFont="1"/>
    <xf numFmtId="0" fontId="2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3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0" borderId="0" xfId="4"/>
    <xf numFmtId="0" fontId="21" fillId="0" borderId="13" xfId="4" applyBorder="1" applyAlignment="1">
      <alignment horizontal="center" vertical="center"/>
    </xf>
    <xf numFmtId="0" fontId="21" fillId="0" borderId="12" xfId="4" applyBorder="1" applyAlignment="1">
      <alignment horizontal="center" vertical="center"/>
    </xf>
    <xf numFmtId="0" fontId="21" fillId="0" borderId="15" xfId="4" applyBorder="1" applyAlignment="1">
      <alignment horizontal="center" vertical="center"/>
    </xf>
    <xf numFmtId="0" fontId="21" fillId="13" borderId="13" xfId="4" applyFill="1" applyBorder="1" applyAlignment="1">
      <alignment horizontal="center" vertical="center"/>
    </xf>
    <xf numFmtId="0" fontId="21" fillId="13" borderId="12" xfId="4" applyFill="1" applyBorder="1" applyAlignment="1">
      <alignment horizontal="center" vertical="center"/>
    </xf>
    <xf numFmtId="0" fontId="21" fillId="13" borderId="11" xfId="4" applyFill="1" applyBorder="1" applyAlignment="1">
      <alignment horizontal="center" vertical="center"/>
    </xf>
    <xf numFmtId="0" fontId="23" fillId="0" borderId="19" xfId="4" applyFont="1" applyBorder="1" applyAlignment="1">
      <alignment horizontal="center" vertical="center"/>
    </xf>
    <xf numFmtId="0" fontId="23" fillId="0" borderId="11" xfId="4" applyFont="1" applyBorder="1" applyAlignment="1">
      <alignment horizontal="center" vertical="center"/>
    </xf>
    <xf numFmtId="0" fontId="21" fillId="0" borderId="8" xfId="4" applyBorder="1" applyAlignment="1">
      <alignment horizontal="center" vertical="center"/>
    </xf>
    <xf numFmtId="0" fontId="21" fillId="0" borderId="1" xfId="4" applyBorder="1" applyAlignment="1">
      <alignment horizontal="center" vertical="center"/>
    </xf>
    <xf numFmtId="0" fontId="21" fillId="0" borderId="3" xfId="4" applyBorder="1" applyAlignment="1">
      <alignment horizontal="center" vertical="center"/>
    </xf>
    <xf numFmtId="0" fontId="21" fillId="0" borderId="7" xfId="4" applyBorder="1" applyAlignment="1">
      <alignment horizontal="center" vertical="center"/>
    </xf>
    <xf numFmtId="0" fontId="21" fillId="13" borderId="8" xfId="4" applyFill="1" applyBorder="1" applyAlignment="1">
      <alignment horizontal="center" vertical="center"/>
    </xf>
    <xf numFmtId="0" fontId="21" fillId="13" borderId="1" xfId="4" applyFill="1" applyBorder="1" applyAlignment="1">
      <alignment horizontal="center" vertical="center"/>
    </xf>
    <xf numFmtId="0" fontId="21" fillId="13" borderId="7" xfId="4" applyFill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1" fillId="0" borderId="23" xfId="4" applyBorder="1" applyAlignment="1">
      <alignment horizontal="center" vertical="center"/>
    </xf>
    <xf numFmtId="0" fontId="21" fillId="0" borderId="24" xfId="4" applyBorder="1" applyAlignment="1">
      <alignment horizontal="center" vertical="center"/>
    </xf>
    <xf numFmtId="0" fontId="21" fillId="0" borderId="25" xfId="4" applyBorder="1" applyAlignment="1">
      <alignment horizontal="center" vertical="center"/>
    </xf>
    <xf numFmtId="0" fontId="21" fillId="0" borderId="26" xfId="4" applyBorder="1" applyAlignment="1">
      <alignment horizontal="center" vertical="center"/>
    </xf>
    <xf numFmtId="0" fontId="23" fillId="0" borderId="30" xfId="4" applyFont="1" applyBorder="1" applyAlignment="1">
      <alignment horizontal="center" vertical="center"/>
    </xf>
    <xf numFmtId="0" fontId="23" fillId="0" borderId="26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0" fillId="12" borderId="57" xfId="0" applyFill="1" applyBorder="1" applyAlignment="1">
      <alignment horizontal="center" vertical="center"/>
    </xf>
    <xf numFmtId="0" fontId="0" fillId="12" borderId="53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4" borderId="29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62" xfId="0" applyFill="1" applyBorder="1" applyAlignment="1">
      <alignment vertical="center"/>
    </xf>
    <xf numFmtId="0" fontId="0" fillId="4" borderId="61" xfId="0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0" fillId="4" borderId="54" xfId="0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21" fillId="14" borderId="22" xfId="4" applyFill="1" applyBorder="1" applyAlignment="1">
      <alignment vertical="center"/>
    </xf>
    <xf numFmtId="0" fontId="21" fillId="14" borderId="21" xfId="4" applyFill="1" applyBorder="1" applyAlignment="1">
      <alignment vertical="center"/>
    </xf>
    <xf numFmtId="0" fontId="21" fillId="14" borderId="20" xfId="4" applyFill="1" applyBorder="1" applyAlignment="1">
      <alignment vertical="center"/>
    </xf>
    <xf numFmtId="0" fontId="21" fillId="14" borderId="18" xfId="4" applyFill="1" applyBorder="1" applyAlignment="1">
      <alignment vertical="center"/>
    </xf>
    <xf numFmtId="0" fontId="21" fillId="14" borderId="17" xfId="4" applyFill="1" applyBorder="1" applyAlignment="1">
      <alignment vertical="center"/>
    </xf>
    <xf numFmtId="0" fontId="21" fillId="14" borderId="16" xfId="4" applyFill="1" applyBorder="1" applyAlignment="1">
      <alignment vertical="center"/>
    </xf>
    <xf numFmtId="0" fontId="22" fillId="14" borderId="24" xfId="4" applyFont="1" applyFill="1" applyBorder="1" applyAlignment="1">
      <alignment horizontal="center" vertical="center"/>
    </xf>
    <xf numFmtId="0" fontId="22" fillId="14" borderId="1" xfId="4" applyFont="1" applyFill="1" applyBorder="1" applyAlignment="1">
      <alignment horizontal="center" vertical="center"/>
    </xf>
    <xf numFmtId="0" fontId="22" fillId="14" borderId="12" xfId="4" applyFont="1" applyFill="1" applyBorder="1" applyAlignment="1">
      <alignment horizontal="center" vertical="center"/>
    </xf>
    <xf numFmtId="0" fontId="21" fillId="14" borderId="29" xfId="4" applyFill="1" applyBorder="1" applyAlignment="1">
      <alignment vertical="center"/>
    </xf>
    <xf numFmtId="0" fontId="21" fillId="14" borderId="28" xfId="4" applyFill="1" applyBorder="1" applyAlignment="1">
      <alignment vertical="center"/>
    </xf>
    <xf numFmtId="0" fontId="21" fillId="14" borderId="27" xfId="4" applyFill="1" applyBorder="1" applyAlignment="1">
      <alignment vertical="center"/>
    </xf>
    <xf numFmtId="0" fontId="21" fillId="0" borderId="0" xfId="4" applyAlignment="1">
      <alignment horizontal="center" vertical="center"/>
    </xf>
    <xf numFmtId="0" fontId="21" fillId="13" borderId="40" xfId="4" applyFill="1" applyBorder="1" applyAlignment="1">
      <alignment horizontal="center" vertical="center"/>
    </xf>
    <xf numFmtId="0" fontId="21" fillId="0" borderId="58" xfId="4" applyBorder="1" applyAlignment="1">
      <alignment horizontal="center" vertical="center"/>
    </xf>
    <xf numFmtId="0" fontId="21" fillId="0" borderId="9" xfId="4" applyBorder="1" applyAlignment="1">
      <alignment horizontal="center" vertical="center"/>
    </xf>
    <xf numFmtId="0" fontId="21" fillId="13" borderId="24" xfId="4" applyFill="1" applyBorder="1" applyAlignment="1">
      <alignment horizontal="center" vertical="center"/>
    </xf>
    <xf numFmtId="0" fontId="21" fillId="0" borderId="44" xfId="4" applyBorder="1" applyAlignment="1">
      <alignment horizontal="center" vertical="center"/>
    </xf>
    <xf numFmtId="0" fontId="21" fillId="0" borderId="14" xfId="4" applyBorder="1" applyAlignment="1">
      <alignment horizontal="center" vertical="center"/>
    </xf>
    <xf numFmtId="0" fontId="21" fillId="15" borderId="29" xfId="4" applyFill="1" applyBorder="1" applyAlignment="1">
      <alignment horizontal="center" vertical="center"/>
    </xf>
    <xf numFmtId="0" fontId="21" fillId="15" borderId="27" xfId="4" applyFill="1" applyBorder="1" applyAlignment="1">
      <alignment horizontal="center" vertical="center"/>
    </xf>
    <xf numFmtId="0" fontId="21" fillId="15" borderId="22" xfId="4" applyFill="1" applyBorder="1" applyAlignment="1">
      <alignment horizontal="center" vertical="center"/>
    </xf>
    <xf numFmtId="0" fontId="21" fillId="15" borderId="20" xfId="4" applyFill="1" applyBorder="1" applyAlignment="1">
      <alignment horizontal="center" vertical="center"/>
    </xf>
    <xf numFmtId="0" fontId="21" fillId="15" borderId="18" xfId="4" applyFill="1" applyBorder="1" applyAlignment="1">
      <alignment horizontal="center" vertical="center"/>
    </xf>
    <xf numFmtId="0" fontId="21" fillId="15" borderId="16" xfId="4" applyFill="1" applyBorder="1" applyAlignment="1">
      <alignment horizontal="center" vertical="center"/>
    </xf>
    <xf numFmtId="0" fontId="22" fillId="15" borderId="24" xfId="4" applyFont="1" applyFill="1" applyBorder="1" applyAlignment="1">
      <alignment horizontal="center" vertical="center"/>
    </xf>
    <xf numFmtId="0" fontId="22" fillId="15" borderId="1" xfId="4" applyFont="1" applyFill="1" applyBorder="1" applyAlignment="1">
      <alignment horizontal="center" vertical="center"/>
    </xf>
    <xf numFmtId="0" fontId="21" fillId="16" borderId="28" xfId="4" applyFill="1" applyBorder="1" applyAlignment="1">
      <alignment horizontal="center" vertical="center"/>
    </xf>
    <xf numFmtId="0" fontId="21" fillId="16" borderId="21" xfId="4" applyFill="1" applyBorder="1" applyAlignment="1">
      <alignment horizontal="center" vertical="center"/>
    </xf>
    <xf numFmtId="0" fontId="21" fillId="16" borderId="17" xfId="4" applyFill="1" applyBorder="1" applyAlignment="1">
      <alignment horizontal="center" vertical="center"/>
    </xf>
    <xf numFmtId="0" fontId="22" fillId="16" borderId="1" xfId="4" applyFont="1" applyFill="1" applyBorder="1" applyAlignment="1">
      <alignment horizontal="center" vertical="center"/>
    </xf>
    <xf numFmtId="0" fontId="22" fillId="16" borderId="12" xfId="4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12" borderId="4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21" fillId="16" borderId="16" xfId="4" applyFill="1" applyBorder="1" applyAlignment="1">
      <alignment horizontal="center" vertical="center"/>
    </xf>
    <xf numFmtId="0" fontId="21" fillId="16" borderId="18" xfId="4" applyFill="1" applyBorder="1" applyAlignment="1">
      <alignment horizontal="center" vertical="center"/>
    </xf>
    <xf numFmtId="0" fontId="21" fillId="16" borderId="20" xfId="4" applyFill="1" applyBorder="1" applyAlignment="1">
      <alignment horizontal="center" vertical="center"/>
    </xf>
    <xf numFmtId="0" fontId="21" fillId="16" borderId="22" xfId="4" applyFill="1" applyBorder="1" applyAlignment="1">
      <alignment horizontal="center" vertical="center"/>
    </xf>
    <xf numFmtId="0" fontId="22" fillId="16" borderId="24" xfId="4" applyFont="1" applyFill="1" applyBorder="1" applyAlignment="1">
      <alignment horizontal="center" vertical="center"/>
    </xf>
    <xf numFmtId="0" fontId="21" fillId="16" borderId="27" xfId="4" applyFill="1" applyBorder="1" applyAlignment="1">
      <alignment horizontal="center" vertical="center"/>
    </xf>
    <xf numFmtId="0" fontId="21" fillId="16" borderId="29" xfId="4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21" fillId="17" borderId="42" xfId="4" applyFill="1" applyBorder="1" applyAlignment="1">
      <alignment vertical="center"/>
    </xf>
    <xf numFmtId="0" fontId="21" fillId="17" borderId="10" xfId="4" applyFill="1" applyBorder="1" applyAlignment="1">
      <alignment vertical="center"/>
    </xf>
    <xf numFmtId="0" fontId="21" fillId="17" borderId="43" xfId="4" applyFill="1" applyBorder="1" applyAlignment="1">
      <alignment vertical="center"/>
    </xf>
    <xf numFmtId="0" fontId="21" fillId="17" borderId="46" xfId="4" applyFill="1" applyBorder="1" applyAlignment="1">
      <alignment vertical="center"/>
    </xf>
    <xf numFmtId="0" fontId="21" fillId="17" borderId="47" xfId="4" applyFill="1" applyBorder="1" applyAlignment="1">
      <alignment vertical="center"/>
    </xf>
    <xf numFmtId="0" fontId="21" fillId="17" borderId="48" xfId="4" applyFill="1" applyBorder="1" applyAlignment="1">
      <alignment vertical="center"/>
    </xf>
    <xf numFmtId="0" fontId="21" fillId="13" borderId="49" xfId="4" applyFill="1" applyBorder="1" applyAlignment="1">
      <alignment horizontal="center" vertical="center"/>
    </xf>
    <xf numFmtId="0" fontId="21" fillId="13" borderId="50" xfId="4" applyFill="1" applyBorder="1" applyAlignment="1">
      <alignment horizontal="center" vertical="center"/>
    </xf>
    <xf numFmtId="0" fontId="21" fillId="13" borderId="51" xfId="4" applyFill="1" applyBorder="1" applyAlignment="1">
      <alignment horizontal="center" vertical="center"/>
    </xf>
    <xf numFmtId="0" fontId="21" fillId="0" borderId="52" xfId="4" applyBorder="1" applyAlignment="1">
      <alignment horizontal="center" vertical="center"/>
    </xf>
    <xf numFmtId="0" fontId="21" fillId="0" borderId="53" xfId="4" applyBorder="1" applyAlignment="1">
      <alignment horizontal="center" vertical="center"/>
    </xf>
    <xf numFmtId="0" fontId="21" fillId="17" borderId="54" xfId="4" applyFill="1" applyBorder="1" applyAlignment="1">
      <alignment vertical="center"/>
    </xf>
    <xf numFmtId="0" fontId="21" fillId="17" borderId="55" xfId="4" applyFill="1" applyBorder="1" applyAlignment="1">
      <alignment vertical="center"/>
    </xf>
    <xf numFmtId="0" fontId="21" fillId="17" borderId="56" xfId="4" applyFill="1" applyBorder="1" applyAlignment="1">
      <alignment vertical="center"/>
    </xf>
    <xf numFmtId="0" fontId="21" fillId="13" borderId="52" xfId="4" applyFill="1" applyBorder="1" applyAlignment="1">
      <alignment horizontal="center" vertical="center"/>
    </xf>
    <xf numFmtId="0" fontId="21" fillId="13" borderId="57" xfId="4" applyFill="1" applyBorder="1" applyAlignment="1">
      <alignment horizontal="center" vertical="center"/>
    </xf>
    <xf numFmtId="0" fontId="21" fillId="13" borderId="53" xfId="4" applyFill="1" applyBorder="1" applyAlignment="1">
      <alignment horizontal="center" vertical="center"/>
    </xf>
    <xf numFmtId="0" fontId="21" fillId="13" borderId="23" xfId="4" applyFill="1" applyBorder="1" applyAlignment="1">
      <alignment horizontal="center" vertical="center"/>
    </xf>
    <xf numFmtId="0" fontId="21" fillId="13" borderId="26" xfId="4" applyFill="1" applyBorder="1" applyAlignment="1">
      <alignment horizontal="center" vertical="center"/>
    </xf>
    <xf numFmtId="0" fontId="21" fillId="0" borderId="57" xfId="4" applyBorder="1" applyAlignment="1">
      <alignment horizontal="center" vertical="center"/>
    </xf>
    <xf numFmtId="0" fontId="21" fillId="0" borderId="49" xfId="4" applyBorder="1" applyAlignment="1">
      <alignment horizontal="center" vertical="center"/>
    </xf>
    <xf numFmtId="0" fontId="21" fillId="0" borderId="50" xfId="4" applyBorder="1" applyAlignment="1">
      <alignment horizontal="center" vertical="center"/>
    </xf>
    <xf numFmtId="0" fontId="21" fillId="0" borderId="51" xfId="4" applyBorder="1" applyAlignment="1">
      <alignment horizontal="center" vertical="center"/>
    </xf>
    <xf numFmtId="0" fontId="21" fillId="17" borderId="61" xfId="4" applyFill="1" applyBorder="1" applyAlignment="1">
      <alignment vertical="center"/>
    </xf>
    <xf numFmtId="0" fontId="21" fillId="17" borderId="0" xfId="4" applyFill="1" applyAlignment="1">
      <alignment vertical="center"/>
    </xf>
    <xf numFmtId="0" fontId="21" fillId="17" borderId="62" xfId="4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54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2" xfId="0" applyFill="1" applyBorder="1" applyAlignment="1">
      <alignment vertical="center"/>
    </xf>
    <xf numFmtId="0" fontId="0" fillId="5" borderId="2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2" xfId="2" applyFont="1" applyFill="1" applyBorder="1" applyAlignment="1">
      <alignment horizontal="center"/>
    </xf>
    <xf numFmtId="0" fontId="9" fillId="7" borderId="1" xfId="2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1" fillId="4" borderId="1" xfId="2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3" fillId="0" borderId="38" xfId="4" applyFont="1" applyBorder="1" applyAlignment="1">
      <alignment horizontal="center" vertical="center"/>
    </xf>
    <xf numFmtId="0" fontId="23" fillId="0" borderId="35" xfId="4" applyFont="1" applyBorder="1" applyAlignment="1">
      <alignment horizontal="center" vertical="center"/>
    </xf>
    <xf numFmtId="0" fontId="23" fillId="0" borderId="34" xfId="4" applyFont="1" applyBorder="1" applyAlignment="1">
      <alignment horizontal="center" vertical="center"/>
    </xf>
    <xf numFmtId="0" fontId="23" fillId="0" borderId="33" xfId="4" applyFont="1" applyBorder="1" applyAlignment="1">
      <alignment horizontal="center" vertical="center"/>
    </xf>
    <xf numFmtId="0" fontId="23" fillId="0" borderId="36" xfId="4" applyFont="1" applyBorder="1" applyAlignment="1">
      <alignment horizontal="center" vertical="center"/>
    </xf>
    <xf numFmtId="0" fontId="24" fillId="14" borderId="37" xfId="4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15" borderId="37" xfId="4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4" fillId="16" borderId="37" xfId="4" applyFont="1" applyFill="1" applyBorder="1" applyAlignment="1">
      <alignment horizontal="center" vertical="center"/>
    </xf>
    <xf numFmtId="0" fontId="24" fillId="17" borderId="37" xfId="4" applyFont="1" applyFill="1" applyBorder="1" applyAlignment="1">
      <alignment horizontal="center" vertical="center"/>
    </xf>
    <xf numFmtId="0" fontId="21" fillId="0" borderId="8" xfId="4" applyBorder="1" applyAlignment="1">
      <alignment horizontal="center" vertical="center"/>
    </xf>
    <xf numFmtId="0" fontId="23" fillId="0" borderId="66" xfId="4" applyFont="1" applyBorder="1" applyAlignment="1">
      <alignment horizontal="center" vertical="center"/>
    </xf>
    <xf numFmtId="0" fontId="23" fillId="0" borderId="65" xfId="4" applyFont="1" applyBorder="1" applyAlignment="1">
      <alignment horizontal="center" vertical="center"/>
    </xf>
    <xf numFmtId="0" fontId="21" fillId="0" borderId="45" xfId="4" applyBorder="1" applyAlignment="1">
      <alignment horizontal="center" vertical="center"/>
    </xf>
    <xf numFmtId="0" fontId="22" fillId="17" borderId="14" xfId="4" applyFont="1" applyFill="1" applyBorder="1" applyAlignment="1">
      <alignment horizontal="center" vertical="center"/>
    </xf>
    <xf numFmtId="0" fontId="21" fillId="0" borderId="14" xfId="4" applyBorder="1" applyAlignment="1">
      <alignment horizontal="center" vertical="center"/>
    </xf>
    <xf numFmtId="0" fontId="21" fillId="0" borderId="44" xfId="4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1" fillId="0" borderId="7" xfId="4" applyBorder="1" applyAlignment="1">
      <alignment horizontal="center" vertical="center"/>
    </xf>
    <xf numFmtId="0" fontId="22" fillId="17" borderId="1" xfId="4" applyFont="1" applyFill="1" applyBorder="1" applyAlignment="1">
      <alignment horizontal="center" vertical="center"/>
    </xf>
    <xf numFmtId="0" fontId="21" fillId="0" borderId="1" xfId="4" applyBorder="1" applyAlignment="1">
      <alignment horizontal="center" vertical="center"/>
    </xf>
    <xf numFmtId="0" fontId="21" fillId="0" borderId="39" xfId="4" applyBorder="1" applyAlignment="1">
      <alignment horizontal="center" vertical="center"/>
    </xf>
    <xf numFmtId="0" fontId="23" fillId="0" borderId="64" xfId="4" applyFont="1" applyBorder="1" applyAlignment="1">
      <alignment horizontal="center" vertical="center"/>
    </xf>
    <xf numFmtId="0" fontId="23" fillId="0" borderId="63" xfId="4" applyFont="1" applyBorder="1" applyAlignment="1">
      <alignment horizontal="center" vertical="center"/>
    </xf>
    <xf numFmtId="0" fontId="21" fillId="0" borderId="41" xfId="4" applyBorder="1" applyAlignment="1">
      <alignment horizontal="center" vertical="center"/>
    </xf>
    <xf numFmtId="0" fontId="22" fillId="17" borderId="40" xfId="4" applyFont="1" applyFill="1" applyBorder="1" applyAlignment="1">
      <alignment horizontal="center" vertical="center"/>
    </xf>
    <xf numFmtId="0" fontId="21" fillId="0" borderId="40" xfId="4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4" borderId="67" xfId="0" applyFill="1" applyBorder="1" applyAlignment="1">
      <alignment vertical="center"/>
    </xf>
    <xf numFmtId="0" fontId="0" fillId="4" borderId="68" xfId="0" applyFill="1" applyBorder="1" applyAlignment="1">
      <alignment vertical="center"/>
    </xf>
    <xf numFmtId="0" fontId="0" fillId="4" borderId="69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0" fillId="3" borderId="67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9" xfId="0" applyFill="1" applyBorder="1" applyAlignment="1">
      <alignment vertical="center"/>
    </xf>
  </cellXfs>
  <cellStyles count="5">
    <cellStyle name="Excel Built-in Normal" xfId="3" xr:uid="{1D17A35C-5CDD-47E4-87E1-D355F5118CDA}"/>
    <cellStyle name="Normální" xfId="0" builtinId="0"/>
    <cellStyle name="Normální 2" xfId="4" xr:uid="{4EF6494D-0EF7-4176-A71E-D81BDDA8E2B4}"/>
    <cellStyle name="normální 2 2" xfId="2" xr:uid="{8D60A9B2-600F-44CB-A6CB-4681960E4114}"/>
    <cellStyle name="Normální 3" xfId="1" xr:uid="{2847512F-77EE-469A-9517-EC87CE329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63500</xdr:rowOff>
    </xdr:from>
    <xdr:to>
      <xdr:col>16</xdr:col>
      <xdr:colOff>304800</xdr:colOff>
      <xdr:row>42</xdr:row>
      <xdr:rowOff>57150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20D1C37-88C1-41B4-A8FA-378C7F31F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0058400" cy="7543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546100</xdr:colOff>
      <xdr:row>2</xdr:row>
      <xdr:rowOff>177800</xdr:rowOff>
    </xdr:from>
    <xdr:to>
      <xdr:col>10</xdr:col>
      <xdr:colOff>298450</xdr:colOff>
      <xdr:row>18</xdr:row>
      <xdr:rowOff>63500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863FA1C-DFE1-4BED-9186-3DBDE3682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150" y="546100"/>
          <a:ext cx="2190750" cy="283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4</xdr:col>
      <xdr:colOff>222250</xdr:colOff>
      <xdr:row>13</xdr:row>
      <xdr:rowOff>19050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4AEBF7-003E-4D9A-8A0F-5E4868F92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2355850" cy="2413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DCB035-8973-4E84-9D4D-94EF8861F13D}" name="Tabulka1" displayName="Tabulka1" ref="A25:B39" totalsRowShown="0">
  <autoFilter ref="A25:B39" xr:uid="{00000000-0009-0000-0100-000001000000}"/>
  <tableColumns count="2">
    <tableColumn id="1" xr3:uid="{00000000-0010-0000-0000-000001000000}" name="Sloupec1"/>
    <tableColumn id="2" xr3:uid="{00000000-0010-0000-0000-000002000000}" name="Sloupec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1A17CB-D3A0-4297-8562-33DF2EF5B5EB}" name="Tabulka13" displayName="Tabulka13" ref="A17:T28" totalsRowShown="0">
  <autoFilter ref="A17:T28" xr:uid="{00000000-0009-0000-0100-000001000000}"/>
  <tableColumns count="20">
    <tableColumn id="1" xr3:uid="{00000000-0010-0000-0000-000001000000}" name="Sloupec1"/>
    <tableColumn id="2" xr3:uid="{00000000-0010-0000-0000-000002000000}" name="Sloupec2"/>
    <tableColumn id="3" xr3:uid="{00000000-0010-0000-0000-000003000000}" name="Sloupec3"/>
    <tableColumn id="4" xr3:uid="{00000000-0010-0000-0000-000004000000}" name="Sloupec4"/>
    <tableColumn id="5" xr3:uid="{00000000-0010-0000-0000-000005000000}" name="Sloupec5"/>
    <tableColumn id="6" xr3:uid="{00000000-0010-0000-0000-000006000000}" name="Sloupec6"/>
    <tableColumn id="7" xr3:uid="{00000000-0010-0000-0000-000007000000}" name="Sloupec7"/>
    <tableColumn id="8" xr3:uid="{00000000-0010-0000-0000-000008000000}" name="Sloupec8"/>
    <tableColumn id="9" xr3:uid="{00000000-0010-0000-0000-000009000000}" name="Sloupec9"/>
    <tableColumn id="10" xr3:uid="{00000000-0010-0000-0000-00000A000000}" name="Sloupec10"/>
    <tableColumn id="11" xr3:uid="{00000000-0010-0000-0000-00000B000000}" name="Sloupec11"/>
    <tableColumn id="12" xr3:uid="{00000000-0010-0000-0000-00000C000000}" name="Sloupec12"/>
    <tableColumn id="13" xr3:uid="{00000000-0010-0000-0000-00000D000000}" name="Sloupec13"/>
    <tableColumn id="14" xr3:uid="{00000000-0010-0000-0000-00000E000000}" name="Sloupec14"/>
    <tableColumn id="15" xr3:uid="{00000000-0010-0000-0000-00000F000000}" name="Sloupec15"/>
    <tableColumn id="16" xr3:uid="{00000000-0010-0000-0000-000010000000}" name="Sloupec16"/>
    <tableColumn id="17" xr3:uid="{00000000-0010-0000-0000-000011000000}" name="Sloupec17"/>
    <tableColumn id="18" xr3:uid="{00000000-0010-0000-0000-000012000000}" name="Sloupec18"/>
    <tableColumn id="19" xr3:uid="{00000000-0010-0000-0000-000013000000}" name="Sloupec19"/>
    <tableColumn id="20" xr3:uid="{00000000-0010-0000-0000-000014000000}" name="Sloupec2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CFA386-01A3-44D0-A0A0-7BA1DB603946}" name="Tabulka14" displayName="Tabulka14" ref="A21:E30" totalsRowShown="0">
  <autoFilter ref="A21:E30" xr:uid="{00000000-0009-0000-0100-000001000000}"/>
  <tableColumns count="5">
    <tableColumn id="1" xr3:uid="{00000000-0010-0000-0000-000001000000}" name="Sloupec1"/>
    <tableColumn id="2" xr3:uid="{00000000-0010-0000-0000-000002000000}" name="Sloupec2"/>
    <tableColumn id="3" xr3:uid="{00000000-0010-0000-0000-000003000000}" name="Sloupec3"/>
    <tableColumn id="4" xr3:uid="{00000000-0010-0000-0000-000004000000}" name="Sloupec4"/>
    <tableColumn id="5" xr3:uid="{00000000-0010-0000-0000-000005000000}" name="Sloupec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5F15-F423-4063-8B98-04F089A6708C}">
  <dimension ref="A1:P39"/>
  <sheetViews>
    <sheetView topLeftCell="A17" workbookViewId="0">
      <selection activeCell="E28" sqref="E28"/>
    </sheetView>
  </sheetViews>
  <sheetFormatPr defaultColWidth="29.6328125" defaultRowHeight="14.5" x14ac:dyDescent="0.35"/>
  <cols>
    <col min="1" max="1" width="29.6328125" style="4" customWidth="1"/>
    <col min="2" max="2" width="16.90625" style="4" customWidth="1"/>
    <col min="3" max="3" width="15.08984375" style="4" customWidth="1"/>
    <col min="4" max="254" width="9.08984375" style="4" customWidth="1"/>
    <col min="255" max="16384" width="29.6328125" style="4"/>
  </cols>
  <sheetData>
    <row r="1" spans="1:16" ht="21" x14ac:dyDescent="0.5">
      <c r="A1" s="1" t="s">
        <v>199</v>
      </c>
      <c r="B1" s="2"/>
      <c r="C1" s="2"/>
      <c r="D1" s="3"/>
    </row>
    <row r="3" spans="1:16" ht="15.5" x14ac:dyDescent="0.35">
      <c r="A3" s="5" t="s">
        <v>0</v>
      </c>
      <c r="B3" s="6" t="s">
        <v>1</v>
      </c>
      <c r="C3" s="7"/>
      <c r="D3" s="8"/>
    </row>
    <row r="4" spans="1:16" ht="5.25" customHeight="1" x14ac:dyDescent="0.35">
      <c r="A4" s="5"/>
      <c r="B4" s="6"/>
      <c r="C4" s="7"/>
      <c r="D4" s="8"/>
    </row>
    <row r="5" spans="1:16" ht="15.5" x14ac:dyDescent="0.35">
      <c r="A5" s="5" t="s">
        <v>2</v>
      </c>
      <c r="B5" s="6" t="s">
        <v>200</v>
      </c>
      <c r="C5" s="7"/>
      <c r="D5" s="8"/>
    </row>
    <row r="6" spans="1:16" ht="4.75" customHeight="1" x14ac:dyDescent="0.35">
      <c r="A6" s="5"/>
      <c r="B6" s="7"/>
      <c r="C6" s="7"/>
      <c r="D6" s="8"/>
    </row>
    <row r="7" spans="1:16" ht="18.5" x14ac:dyDescent="0.35">
      <c r="A7" s="5" t="s">
        <v>3</v>
      </c>
      <c r="B7" s="9">
        <v>110</v>
      </c>
      <c r="C7" s="10"/>
      <c r="D7" s="8"/>
    </row>
    <row r="8" spans="1:16" ht="4.75" customHeight="1" x14ac:dyDescent="0.35">
      <c r="A8" s="5"/>
      <c r="B8" s="7"/>
      <c r="C8" s="7"/>
      <c r="D8" s="8"/>
    </row>
    <row r="9" spans="1:16" x14ac:dyDescent="0.35">
      <c r="A9" s="257" t="s">
        <v>202</v>
      </c>
      <c r="B9" s="258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x14ac:dyDescent="0.35">
      <c r="A10" s="257"/>
      <c r="B10" s="25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8.649999999999999" customHeight="1" x14ac:dyDescent="0.35">
      <c r="A11" s="5" t="s">
        <v>203</v>
      </c>
      <c r="B11" s="7" t="s">
        <v>201</v>
      </c>
      <c r="C11" s="7"/>
      <c r="D11" s="8"/>
    </row>
    <row r="12" spans="1:16" ht="15.5" x14ac:dyDescent="0.35">
      <c r="A12" s="5" t="s">
        <v>4</v>
      </c>
      <c r="B12" s="259" t="s">
        <v>5</v>
      </c>
      <c r="C12" s="259"/>
      <c r="D12" s="12" t="s">
        <v>6</v>
      </c>
    </row>
    <row r="13" spans="1:16" ht="15.5" x14ac:dyDescent="0.35">
      <c r="A13" s="5"/>
      <c r="B13" s="260" t="s">
        <v>7</v>
      </c>
      <c r="C13" s="260"/>
      <c r="D13" s="13">
        <v>8</v>
      </c>
    </row>
    <row r="14" spans="1:16" ht="15.5" x14ac:dyDescent="0.35">
      <c r="A14" s="5"/>
      <c r="B14" s="261" t="s">
        <v>8</v>
      </c>
      <c r="C14" s="261"/>
      <c r="D14" s="13">
        <v>11</v>
      </c>
    </row>
    <row r="15" spans="1:16" ht="15.5" x14ac:dyDescent="0.35">
      <c r="A15" s="5"/>
      <c r="B15" s="262" t="s">
        <v>9</v>
      </c>
      <c r="C15" s="262"/>
      <c r="D15" s="13">
        <v>14</v>
      </c>
    </row>
    <row r="16" spans="1:16" ht="15.5" x14ac:dyDescent="0.35">
      <c r="A16" s="5"/>
      <c r="B16" s="14" t="s">
        <v>10</v>
      </c>
      <c r="C16" s="15" t="s">
        <v>11</v>
      </c>
      <c r="D16" s="13">
        <v>18</v>
      </c>
    </row>
    <row r="17" spans="1:5" ht="15.5" x14ac:dyDescent="0.35">
      <c r="A17" s="5"/>
      <c r="B17" s="253" t="s">
        <v>12</v>
      </c>
      <c r="C17" s="254"/>
      <c r="D17" s="13">
        <v>0</v>
      </c>
      <c r="E17" s="16" t="s">
        <v>13</v>
      </c>
    </row>
    <row r="18" spans="1:5" ht="15.5" x14ac:dyDescent="0.35">
      <c r="A18" s="5"/>
      <c r="B18" s="255" t="s">
        <v>14</v>
      </c>
      <c r="C18" s="254"/>
      <c r="D18" s="13">
        <v>0</v>
      </c>
      <c r="E18" s="16" t="s">
        <v>13</v>
      </c>
    </row>
    <row r="19" spans="1:5" ht="18.5" x14ac:dyDescent="0.35">
      <c r="A19" s="5"/>
      <c r="B19" s="256" t="s">
        <v>15</v>
      </c>
      <c r="C19" s="256"/>
      <c r="D19" s="17">
        <f>SUM(D13:D18)</f>
        <v>51</v>
      </c>
    </row>
    <row r="20" spans="1:5" ht="15.5" x14ac:dyDescent="0.35">
      <c r="A20" s="5"/>
      <c r="B20" s="7"/>
      <c r="C20" s="7"/>
      <c r="D20" s="18"/>
    </row>
    <row r="21" spans="1:5" ht="15.5" x14ac:dyDescent="0.35">
      <c r="A21" s="5" t="s">
        <v>16</v>
      </c>
      <c r="B21" s="7" t="s">
        <v>17</v>
      </c>
      <c r="C21" s="7"/>
      <c r="D21" s="8"/>
    </row>
    <row r="22" spans="1:5" ht="9.75" customHeight="1" x14ac:dyDescent="0.35">
      <c r="A22" s="5"/>
      <c r="B22" s="7"/>
      <c r="C22" s="7"/>
      <c r="D22" s="8"/>
    </row>
    <row r="23" spans="1:5" ht="15.5" x14ac:dyDescent="0.35">
      <c r="A23" s="5" t="s">
        <v>18</v>
      </c>
      <c r="B23" s="7" t="s">
        <v>24</v>
      </c>
      <c r="C23" s="7"/>
      <c r="D23" s="8"/>
    </row>
    <row r="24" spans="1:5" ht="9" customHeight="1" x14ac:dyDescent="0.35">
      <c r="A24" s="5"/>
    </row>
    <row r="25" spans="1:5" x14ac:dyDescent="0.35">
      <c r="A25" s="5" t="s">
        <v>19</v>
      </c>
      <c r="B25" s="19" t="s">
        <v>204</v>
      </c>
    </row>
    <row r="26" spans="1:5" x14ac:dyDescent="0.35">
      <c r="A26" s="5" t="s">
        <v>21</v>
      </c>
      <c r="B26" s="19" t="s">
        <v>205</v>
      </c>
      <c r="C26" s="7"/>
    </row>
    <row r="27" spans="1:5" x14ac:dyDescent="0.35">
      <c r="A27" s="5" t="s">
        <v>23</v>
      </c>
      <c r="B27" s="7" t="s">
        <v>206</v>
      </c>
      <c r="C27" s="7"/>
    </row>
    <row r="28" spans="1:5" x14ac:dyDescent="0.35">
      <c r="A28" s="5" t="s">
        <v>25</v>
      </c>
      <c r="B28" s="7" t="s">
        <v>22</v>
      </c>
      <c r="C28" s="7"/>
    </row>
    <row r="29" spans="1:5" x14ac:dyDescent="0.35">
      <c r="A29" s="5" t="s">
        <v>27</v>
      </c>
      <c r="B29" s="7" t="s">
        <v>28</v>
      </c>
      <c r="C29" s="7"/>
    </row>
    <row r="30" spans="1:5" x14ac:dyDescent="0.35">
      <c r="A30" s="5" t="s">
        <v>29</v>
      </c>
      <c r="B30" s="19" t="s">
        <v>28</v>
      </c>
    </row>
    <row r="31" spans="1:5" x14ac:dyDescent="0.35">
      <c r="A31" s="5" t="s">
        <v>30</v>
      </c>
      <c r="B31" s="19" t="s">
        <v>28</v>
      </c>
    </row>
    <row r="32" spans="1:5" x14ac:dyDescent="0.35">
      <c r="A32" s="5" t="s">
        <v>31</v>
      </c>
      <c r="B32" s="7" t="s">
        <v>26</v>
      </c>
    </row>
    <row r="33" spans="1:3" x14ac:dyDescent="0.35">
      <c r="A33" s="5" t="s">
        <v>207</v>
      </c>
      <c r="B33" s="7" t="s">
        <v>24</v>
      </c>
    </row>
    <row r="34" spans="1:3" x14ac:dyDescent="0.35">
      <c r="A34" s="5" t="s">
        <v>32</v>
      </c>
      <c r="B34" s="7" t="s">
        <v>20</v>
      </c>
    </row>
    <row r="35" spans="1:3" x14ac:dyDescent="0.35">
      <c r="A35" s="20"/>
      <c r="B35" s="21"/>
      <c r="C35" s="19"/>
    </row>
    <row r="36" spans="1:3" x14ac:dyDescent="0.35">
      <c r="B36" s="21"/>
      <c r="C36" s="19"/>
    </row>
    <row r="37" spans="1:3" x14ac:dyDescent="0.35">
      <c r="B37" s="19"/>
      <c r="C37" s="19"/>
    </row>
    <row r="38" spans="1:3" x14ac:dyDescent="0.35">
      <c r="B38" s="19"/>
    </row>
    <row r="39" spans="1:3" x14ac:dyDescent="0.35">
      <c r="B39" s="19"/>
    </row>
  </sheetData>
  <mergeCells count="9">
    <mergeCell ref="B17:C17"/>
    <mergeCell ref="B18:C18"/>
    <mergeCell ref="B19:C19"/>
    <mergeCell ref="A9:A10"/>
    <mergeCell ref="B9:B10"/>
    <mergeCell ref="B12:C12"/>
    <mergeCell ref="B13:C13"/>
    <mergeCell ref="B14:C14"/>
    <mergeCell ref="B15:C1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7F5C-C578-469E-9FBE-F5F94E989022}">
  <dimension ref="A1:Z8"/>
  <sheetViews>
    <sheetView zoomScale="85" zoomScaleNormal="85" workbookViewId="0">
      <selection activeCell="J13" sqref="J13"/>
    </sheetView>
  </sheetViews>
  <sheetFormatPr defaultRowHeight="14.5" x14ac:dyDescent="0.35"/>
  <cols>
    <col min="1" max="1" width="5.1796875" style="90" customWidth="1"/>
    <col min="2" max="2" width="15.26953125" style="90" customWidth="1"/>
    <col min="3" max="3" width="5" style="90" customWidth="1"/>
    <col min="4" max="19" width="4.453125" style="90" customWidth="1"/>
    <col min="20" max="20" width="5" style="90" customWidth="1"/>
    <col min="21" max="22" width="8.7265625" style="90"/>
    <col min="23" max="23" width="6.26953125" style="90" customWidth="1"/>
    <col min="24" max="24" width="2" style="90" customWidth="1"/>
    <col min="25" max="25" width="6.1796875" style="90" customWidth="1"/>
    <col min="26" max="26" width="16.26953125" style="90" bestFit="1" customWidth="1"/>
    <col min="27" max="250" width="8.7265625" style="90"/>
    <col min="251" max="251" width="5.1796875" style="90" customWidth="1"/>
    <col min="252" max="252" width="15.26953125" style="90" customWidth="1"/>
    <col min="253" max="253" width="5" style="90" customWidth="1"/>
    <col min="254" max="269" width="4.453125" style="90" customWidth="1"/>
    <col min="270" max="270" width="6.453125" style="90" customWidth="1"/>
    <col min="271" max="276" width="4.453125" style="90" customWidth="1"/>
    <col min="277" max="278" width="8.7265625" style="90"/>
    <col min="279" max="279" width="6.26953125" style="90" customWidth="1"/>
    <col min="280" max="280" width="2" style="90" customWidth="1"/>
    <col min="281" max="281" width="6.1796875" style="90" customWidth="1"/>
    <col min="282" max="506" width="8.7265625" style="90"/>
    <col min="507" max="507" width="5.1796875" style="90" customWidth="1"/>
    <col min="508" max="508" width="15.26953125" style="90" customWidth="1"/>
    <col min="509" max="509" width="5" style="90" customWidth="1"/>
    <col min="510" max="525" width="4.453125" style="90" customWidth="1"/>
    <col min="526" max="526" width="6.453125" style="90" customWidth="1"/>
    <col min="527" max="532" width="4.453125" style="90" customWidth="1"/>
    <col min="533" max="534" width="8.7265625" style="90"/>
    <col min="535" max="535" width="6.26953125" style="90" customWidth="1"/>
    <col min="536" max="536" width="2" style="90" customWidth="1"/>
    <col min="537" max="537" width="6.1796875" style="90" customWidth="1"/>
    <col min="538" max="762" width="8.7265625" style="90"/>
    <col min="763" max="763" width="5.1796875" style="90" customWidth="1"/>
    <col min="764" max="764" width="15.26953125" style="90" customWidth="1"/>
    <col min="765" max="765" width="5" style="90" customWidth="1"/>
    <col min="766" max="781" width="4.453125" style="90" customWidth="1"/>
    <col min="782" max="782" width="6.453125" style="90" customWidth="1"/>
    <col min="783" max="788" width="4.453125" style="90" customWidth="1"/>
    <col min="789" max="790" width="8.7265625" style="90"/>
    <col min="791" max="791" width="6.26953125" style="90" customWidth="1"/>
    <col min="792" max="792" width="2" style="90" customWidth="1"/>
    <col min="793" max="793" width="6.1796875" style="90" customWidth="1"/>
    <col min="794" max="1018" width="8.7265625" style="90"/>
    <col min="1019" max="1019" width="5.1796875" style="90" customWidth="1"/>
    <col min="1020" max="1020" width="15.26953125" style="90" customWidth="1"/>
    <col min="1021" max="1021" width="5" style="90" customWidth="1"/>
    <col min="1022" max="1037" width="4.453125" style="90" customWidth="1"/>
    <col min="1038" max="1038" width="6.453125" style="90" customWidth="1"/>
    <col min="1039" max="1044" width="4.453125" style="90" customWidth="1"/>
    <col min="1045" max="1046" width="8.7265625" style="90"/>
    <col min="1047" max="1047" width="6.26953125" style="90" customWidth="1"/>
    <col min="1048" max="1048" width="2" style="90" customWidth="1"/>
    <col min="1049" max="1049" width="6.1796875" style="90" customWidth="1"/>
    <col min="1050" max="1274" width="8.7265625" style="90"/>
    <col min="1275" max="1275" width="5.1796875" style="90" customWidth="1"/>
    <col min="1276" max="1276" width="15.26953125" style="90" customWidth="1"/>
    <col min="1277" max="1277" width="5" style="90" customWidth="1"/>
    <col min="1278" max="1293" width="4.453125" style="90" customWidth="1"/>
    <col min="1294" max="1294" width="6.453125" style="90" customWidth="1"/>
    <col min="1295" max="1300" width="4.453125" style="90" customWidth="1"/>
    <col min="1301" max="1302" width="8.7265625" style="90"/>
    <col min="1303" max="1303" width="6.26953125" style="90" customWidth="1"/>
    <col min="1304" max="1304" width="2" style="90" customWidth="1"/>
    <col min="1305" max="1305" width="6.1796875" style="90" customWidth="1"/>
    <col min="1306" max="1530" width="8.7265625" style="90"/>
    <col min="1531" max="1531" width="5.1796875" style="90" customWidth="1"/>
    <col min="1532" max="1532" width="15.26953125" style="90" customWidth="1"/>
    <col min="1533" max="1533" width="5" style="90" customWidth="1"/>
    <col min="1534" max="1549" width="4.453125" style="90" customWidth="1"/>
    <col min="1550" max="1550" width="6.453125" style="90" customWidth="1"/>
    <col min="1551" max="1556" width="4.453125" style="90" customWidth="1"/>
    <col min="1557" max="1558" width="8.7265625" style="90"/>
    <col min="1559" max="1559" width="6.26953125" style="90" customWidth="1"/>
    <col min="1560" max="1560" width="2" style="90" customWidth="1"/>
    <col min="1561" max="1561" width="6.1796875" style="90" customWidth="1"/>
    <col min="1562" max="1786" width="8.7265625" style="90"/>
    <col min="1787" max="1787" width="5.1796875" style="90" customWidth="1"/>
    <col min="1788" max="1788" width="15.26953125" style="90" customWidth="1"/>
    <col min="1789" max="1789" width="5" style="90" customWidth="1"/>
    <col min="1790" max="1805" width="4.453125" style="90" customWidth="1"/>
    <col min="1806" max="1806" width="6.453125" style="90" customWidth="1"/>
    <col min="1807" max="1812" width="4.453125" style="90" customWidth="1"/>
    <col min="1813" max="1814" width="8.7265625" style="90"/>
    <col min="1815" max="1815" width="6.26953125" style="90" customWidth="1"/>
    <col min="1816" max="1816" width="2" style="90" customWidth="1"/>
    <col min="1817" max="1817" width="6.1796875" style="90" customWidth="1"/>
    <col min="1818" max="2042" width="8.7265625" style="90"/>
    <col min="2043" max="2043" width="5.1796875" style="90" customWidth="1"/>
    <col min="2044" max="2044" width="15.26953125" style="90" customWidth="1"/>
    <col min="2045" max="2045" width="5" style="90" customWidth="1"/>
    <col min="2046" max="2061" width="4.453125" style="90" customWidth="1"/>
    <col min="2062" max="2062" width="6.453125" style="90" customWidth="1"/>
    <col min="2063" max="2068" width="4.453125" style="90" customWidth="1"/>
    <col min="2069" max="2070" width="8.7265625" style="90"/>
    <col min="2071" max="2071" width="6.26953125" style="90" customWidth="1"/>
    <col min="2072" max="2072" width="2" style="90" customWidth="1"/>
    <col min="2073" max="2073" width="6.1796875" style="90" customWidth="1"/>
    <col min="2074" max="2298" width="8.7265625" style="90"/>
    <col min="2299" max="2299" width="5.1796875" style="90" customWidth="1"/>
    <col min="2300" max="2300" width="15.26953125" style="90" customWidth="1"/>
    <col min="2301" max="2301" width="5" style="90" customWidth="1"/>
    <col min="2302" max="2317" width="4.453125" style="90" customWidth="1"/>
    <col min="2318" max="2318" width="6.453125" style="90" customWidth="1"/>
    <col min="2319" max="2324" width="4.453125" style="90" customWidth="1"/>
    <col min="2325" max="2326" width="8.7265625" style="90"/>
    <col min="2327" max="2327" width="6.26953125" style="90" customWidth="1"/>
    <col min="2328" max="2328" width="2" style="90" customWidth="1"/>
    <col min="2329" max="2329" width="6.1796875" style="90" customWidth="1"/>
    <col min="2330" max="2554" width="8.7265625" style="90"/>
    <col min="2555" max="2555" width="5.1796875" style="90" customWidth="1"/>
    <col min="2556" max="2556" width="15.26953125" style="90" customWidth="1"/>
    <col min="2557" max="2557" width="5" style="90" customWidth="1"/>
    <col min="2558" max="2573" width="4.453125" style="90" customWidth="1"/>
    <col min="2574" max="2574" width="6.453125" style="90" customWidth="1"/>
    <col min="2575" max="2580" width="4.453125" style="90" customWidth="1"/>
    <col min="2581" max="2582" width="8.7265625" style="90"/>
    <col min="2583" max="2583" width="6.26953125" style="90" customWidth="1"/>
    <col min="2584" max="2584" width="2" style="90" customWidth="1"/>
    <col min="2585" max="2585" width="6.1796875" style="90" customWidth="1"/>
    <col min="2586" max="2810" width="8.7265625" style="90"/>
    <col min="2811" max="2811" width="5.1796875" style="90" customWidth="1"/>
    <col min="2812" max="2812" width="15.26953125" style="90" customWidth="1"/>
    <col min="2813" max="2813" width="5" style="90" customWidth="1"/>
    <col min="2814" max="2829" width="4.453125" style="90" customWidth="1"/>
    <col min="2830" max="2830" width="6.453125" style="90" customWidth="1"/>
    <col min="2831" max="2836" width="4.453125" style="90" customWidth="1"/>
    <col min="2837" max="2838" width="8.7265625" style="90"/>
    <col min="2839" max="2839" width="6.26953125" style="90" customWidth="1"/>
    <col min="2840" max="2840" width="2" style="90" customWidth="1"/>
    <col min="2841" max="2841" width="6.1796875" style="90" customWidth="1"/>
    <col min="2842" max="3066" width="8.7265625" style="90"/>
    <col min="3067" max="3067" width="5.1796875" style="90" customWidth="1"/>
    <col min="3068" max="3068" width="15.26953125" style="90" customWidth="1"/>
    <col min="3069" max="3069" width="5" style="90" customWidth="1"/>
    <col min="3070" max="3085" width="4.453125" style="90" customWidth="1"/>
    <col min="3086" max="3086" width="6.453125" style="90" customWidth="1"/>
    <col min="3087" max="3092" width="4.453125" style="90" customWidth="1"/>
    <col min="3093" max="3094" width="8.7265625" style="90"/>
    <col min="3095" max="3095" width="6.26953125" style="90" customWidth="1"/>
    <col min="3096" max="3096" width="2" style="90" customWidth="1"/>
    <col min="3097" max="3097" width="6.1796875" style="90" customWidth="1"/>
    <col min="3098" max="3322" width="8.7265625" style="90"/>
    <col min="3323" max="3323" width="5.1796875" style="90" customWidth="1"/>
    <col min="3324" max="3324" width="15.26953125" style="90" customWidth="1"/>
    <col min="3325" max="3325" width="5" style="90" customWidth="1"/>
    <col min="3326" max="3341" width="4.453125" style="90" customWidth="1"/>
    <col min="3342" max="3342" width="6.453125" style="90" customWidth="1"/>
    <col min="3343" max="3348" width="4.453125" style="90" customWidth="1"/>
    <col min="3349" max="3350" width="8.7265625" style="90"/>
    <col min="3351" max="3351" width="6.26953125" style="90" customWidth="1"/>
    <col min="3352" max="3352" width="2" style="90" customWidth="1"/>
    <col min="3353" max="3353" width="6.1796875" style="90" customWidth="1"/>
    <col min="3354" max="3578" width="8.7265625" style="90"/>
    <col min="3579" max="3579" width="5.1796875" style="90" customWidth="1"/>
    <col min="3580" max="3580" width="15.26953125" style="90" customWidth="1"/>
    <col min="3581" max="3581" width="5" style="90" customWidth="1"/>
    <col min="3582" max="3597" width="4.453125" style="90" customWidth="1"/>
    <col min="3598" max="3598" width="6.453125" style="90" customWidth="1"/>
    <col min="3599" max="3604" width="4.453125" style="90" customWidth="1"/>
    <col min="3605" max="3606" width="8.7265625" style="90"/>
    <col min="3607" max="3607" width="6.26953125" style="90" customWidth="1"/>
    <col min="3608" max="3608" width="2" style="90" customWidth="1"/>
    <col min="3609" max="3609" width="6.1796875" style="90" customWidth="1"/>
    <col min="3610" max="3834" width="8.7265625" style="90"/>
    <col min="3835" max="3835" width="5.1796875" style="90" customWidth="1"/>
    <col min="3836" max="3836" width="15.26953125" style="90" customWidth="1"/>
    <col min="3837" max="3837" width="5" style="90" customWidth="1"/>
    <col min="3838" max="3853" width="4.453125" style="90" customWidth="1"/>
    <col min="3854" max="3854" width="6.453125" style="90" customWidth="1"/>
    <col min="3855" max="3860" width="4.453125" style="90" customWidth="1"/>
    <col min="3861" max="3862" width="8.7265625" style="90"/>
    <col min="3863" max="3863" width="6.26953125" style="90" customWidth="1"/>
    <col min="3864" max="3864" width="2" style="90" customWidth="1"/>
    <col min="3865" max="3865" width="6.1796875" style="90" customWidth="1"/>
    <col min="3866" max="4090" width="8.7265625" style="90"/>
    <col min="4091" max="4091" width="5.1796875" style="90" customWidth="1"/>
    <col min="4092" max="4092" width="15.26953125" style="90" customWidth="1"/>
    <col min="4093" max="4093" width="5" style="90" customWidth="1"/>
    <col min="4094" max="4109" width="4.453125" style="90" customWidth="1"/>
    <col min="4110" max="4110" width="6.453125" style="90" customWidth="1"/>
    <col min="4111" max="4116" width="4.453125" style="90" customWidth="1"/>
    <col min="4117" max="4118" width="8.7265625" style="90"/>
    <col min="4119" max="4119" width="6.26953125" style="90" customWidth="1"/>
    <col min="4120" max="4120" width="2" style="90" customWidth="1"/>
    <col min="4121" max="4121" width="6.1796875" style="90" customWidth="1"/>
    <col min="4122" max="4346" width="8.7265625" style="90"/>
    <col min="4347" max="4347" width="5.1796875" style="90" customWidth="1"/>
    <col min="4348" max="4348" width="15.26953125" style="90" customWidth="1"/>
    <col min="4349" max="4349" width="5" style="90" customWidth="1"/>
    <col min="4350" max="4365" width="4.453125" style="90" customWidth="1"/>
    <col min="4366" max="4366" width="6.453125" style="90" customWidth="1"/>
    <col min="4367" max="4372" width="4.453125" style="90" customWidth="1"/>
    <col min="4373" max="4374" width="8.7265625" style="90"/>
    <col min="4375" max="4375" width="6.26953125" style="90" customWidth="1"/>
    <col min="4376" max="4376" width="2" style="90" customWidth="1"/>
    <col min="4377" max="4377" width="6.1796875" style="90" customWidth="1"/>
    <col min="4378" max="4602" width="8.7265625" style="90"/>
    <col min="4603" max="4603" width="5.1796875" style="90" customWidth="1"/>
    <col min="4604" max="4604" width="15.26953125" style="90" customWidth="1"/>
    <col min="4605" max="4605" width="5" style="90" customWidth="1"/>
    <col min="4606" max="4621" width="4.453125" style="90" customWidth="1"/>
    <col min="4622" max="4622" width="6.453125" style="90" customWidth="1"/>
    <col min="4623" max="4628" width="4.453125" style="90" customWidth="1"/>
    <col min="4629" max="4630" width="8.7265625" style="90"/>
    <col min="4631" max="4631" width="6.26953125" style="90" customWidth="1"/>
    <col min="4632" max="4632" width="2" style="90" customWidth="1"/>
    <col min="4633" max="4633" width="6.1796875" style="90" customWidth="1"/>
    <col min="4634" max="4858" width="8.7265625" style="90"/>
    <col min="4859" max="4859" width="5.1796875" style="90" customWidth="1"/>
    <col min="4860" max="4860" width="15.26953125" style="90" customWidth="1"/>
    <col min="4861" max="4861" width="5" style="90" customWidth="1"/>
    <col min="4862" max="4877" width="4.453125" style="90" customWidth="1"/>
    <col min="4878" max="4878" width="6.453125" style="90" customWidth="1"/>
    <col min="4879" max="4884" width="4.453125" style="90" customWidth="1"/>
    <col min="4885" max="4886" width="8.7265625" style="90"/>
    <col min="4887" max="4887" width="6.26953125" style="90" customWidth="1"/>
    <col min="4888" max="4888" width="2" style="90" customWidth="1"/>
    <col min="4889" max="4889" width="6.1796875" style="90" customWidth="1"/>
    <col min="4890" max="5114" width="8.7265625" style="90"/>
    <col min="5115" max="5115" width="5.1796875" style="90" customWidth="1"/>
    <col min="5116" max="5116" width="15.26953125" style="90" customWidth="1"/>
    <col min="5117" max="5117" width="5" style="90" customWidth="1"/>
    <col min="5118" max="5133" width="4.453125" style="90" customWidth="1"/>
    <col min="5134" max="5134" width="6.453125" style="90" customWidth="1"/>
    <col min="5135" max="5140" width="4.453125" style="90" customWidth="1"/>
    <col min="5141" max="5142" width="8.7265625" style="90"/>
    <col min="5143" max="5143" width="6.26953125" style="90" customWidth="1"/>
    <col min="5144" max="5144" width="2" style="90" customWidth="1"/>
    <col min="5145" max="5145" width="6.1796875" style="90" customWidth="1"/>
    <col min="5146" max="5370" width="8.7265625" style="90"/>
    <col min="5371" max="5371" width="5.1796875" style="90" customWidth="1"/>
    <col min="5372" max="5372" width="15.26953125" style="90" customWidth="1"/>
    <col min="5373" max="5373" width="5" style="90" customWidth="1"/>
    <col min="5374" max="5389" width="4.453125" style="90" customWidth="1"/>
    <col min="5390" max="5390" width="6.453125" style="90" customWidth="1"/>
    <col min="5391" max="5396" width="4.453125" style="90" customWidth="1"/>
    <col min="5397" max="5398" width="8.7265625" style="90"/>
    <col min="5399" max="5399" width="6.26953125" style="90" customWidth="1"/>
    <col min="5400" max="5400" width="2" style="90" customWidth="1"/>
    <col min="5401" max="5401" width="6.1796875" style="90" customWidth="1"/>
    <col min="5402" max="5626" width="8.7265625" style="90"/>
    <col min="5627" max="5627" width="5.1796875" style="90" customWidth="1"/>
    <col min="5628" max="5628" width="15.26953125" style="90" customWidth="1"/>
    <col min="5629" max="5629" width="5" style="90" customWidth="1"/>
    <col min="5630" max="5645" width="4.453125" style="90" customWidth="1"/>
    <col min="5646" max="5646" width="6.453125" style="90" customWidth="1"/>
    <col min="5647" max="5652" width="4.453125" style="90" customWidth="1"/>
    <col min="5653" max="5654" width="8.7265625" style="90"/>
    <col min="5655" max="5655" width="6.26953125" style="90" customWidth="1"/>
    <col min="5656" max="5656" width="2" style="90" customWidth="1"/>
    <col min="5657" max="5657" width="6.1796875" style="90" customWidth="1"/>
    <col min="5658" max="5882" width="8.7265625" style="90"/>
    <col min="5883" max="5883" width="5.1796875" style="90" customWidth="1"/>
    <col min="5884" max="5884" width="15.26953125" style="90" customWidth="1"/>
    <col min="5885" max="5885" width="5" style="90" customWidth="1"/>
    <col min="5886" max="5901" width="4.453125" style="90" customWidth="1"/>
    <col min="5902" max="5902" width="6.453125" style="90" customWidth="1"/>
    <col min="5903" max="5908" width="4.453125" style="90" customWidth="1"/>
    <col min="5909" max="5910" width="8.7265625" style="90"/>
    <col min="5911" max="5911" width="6.26953125" style="90" customWidth="1"/>
    <col min="5912" max="5912" width="2" style="90" customWidth="1"/>
    <col min="5913" max="5913" width="6.1796875" style="90" customWidth="1"/>
    <col min="5914" max="6138" width="8.7265625" style="90"/>
    <col min="6139" max="6139" width="5.1796875" style="90" customWidth="1"/>
    <col min="6140" max="6140" width="15.26953125" style="90" customWidth="1"/>
    <col min="6141" max="6141" width="5" style="90" customWidth="1"/>
    <col min="6142" max="6157" width="4.453125" style="90" customWidth="1"/>
    <col min="6158" max="6158" width="6.453125" style="90" customWidth="1"/>
    <col min="6159" max="6164" width="4.453125" style="90" customWidth="1"/>
    <col min="6165" max="6166" width="8.7265625" style="90"/>
    <col min="6167" max="6167" width="6.26953125" style="90" customWidth="1"/>
    <col min="6168" max="6168" width="2" style="90" customWidth="1"/>
    <col min="6169" max="6169" width="6.1796875" style="90" customWidth="1"/>
    <col min="6170" max="6394" width="8.7265625" style="90"/>
    <col min="6395" max="6395" width="5.1796875" style="90" customWidth="1"/>
    <col min="6396" max="6396" width="15.26953125" style="90" customWidth="1"/>
    <col min="6397" max="6397" width="5" style="90" customWidth="1"/>
    <col min="6398" max="6413" width="4.453125" style="90" customWidth="1"/>
    <col min="6414" max="6414" width="6.453125" style="90" customWidth="1"/>
    <col min="6415" max="6420" width="4.453125" style="90" customWidth="1"/>
    <col min="6421" max="6422" width="8.7265625" style="90"/>
    <col min="6423" max="6423" width="6.26953125" style="90" customWidth="1"/>
    <col min="6424" max="6424" width="2" style="90" customWidth="1"/>
    <col min="6425" max="6425" width="6.1796875" style="90" customWidth="1"/>
    <col min="6426" max="6650" width="8.7265625" style="90"/>
    <col min="6651" max="6651" width="5.1796875" style="90" customWidth="1"/>
    <col min="6652" max="6652" width="15.26953125" style="90" customWidth="1"/>
    <col min="6653" max="6653" width="5" style="90" customWidth="1"/>
    <col min="6654" max="6669" width="4.453125" style="90" customWidth="1"/>
    <col min="6670" max="6670" width="6.453125" style="90" customWidth="1"/>
    <col min="6671" max="6676" width="4.453125" style="90" customWidth="1"/>
    <col min="6677" max="6678" width="8.7265625" style="90"/>
    <col min="6679" max="6679" width="6.26953125" style="90" customWidth="1"/>
    <col min="6680" max="6680" width="2" style="90" customWidth="1"/>
    <col min="6681" max="6681" width="6.1796875" style="90" customWidth="1"/>
    <col min="6682" max="6906" width="8.7265625" style="90"/>
    <col min="6907" max="6907" width="5.1796875" style="90" customWidth="1"/>
    <col min="6908" max="6908" width="15.26953125" style="90" customWidth="1"/>
    <col min="6909" max="6909" width="5" style="90" customWidth="1"/>
    <col min="6910" max="6925" width="4.453125" style="90" customWidth="1"/>
    <col min="6926" max="6926" width="6.453125" style="90" customWidth="1"/>
    <col min="6927" max="6932" width="4.453125" style="90" customWidth="1"/>
    <col min="6933" max="6934" width="8.7265625" style="90"/>
    <col min="6935" max="6935" width="6.26953125" style="90" customWidth="1"/>
    <col min="6936" max="6936" width="2" style="90" customWidth="1"/>
    <col min="6937" max="6937" width="6.1796875" style="90" customWidth="1"/>
    <col min="6938" max="7162" width="8.7265625" style="90"/>
    <col min="7163" max="7163" width="5.1796875" style="90" customWidth="1"/>
    <col min="7164" max="7164" width="15.26953125" style="90" customWidth="1"/>
    <col min="7165" max="7165" width="5" style="90" customWidth="1"/>
    <col min="7166" max="7181" width="4.453125" style="90" customWidth="1"/>
    <col min="7182" max="7182" width="6.453125" style="90" customWidth="1"/>
    <col min="7183" max="7188" width="4.453125" style="90" customWidth="1"/>
    <col min="7189" max="7190" width="8.7265625" style="90"/>
    <col min="7191" max="7191" width="6.26953125" style="90" customWidth="1"/>
    <col min="7192" max="7192" width="2" style="90" customWidth="1"/>
    <col min="7193" max="7193" width="6.1796875" style="90" customWidth="1"/>
    <col min="7194" max="7418" width="8.7265625" style="90"/>
    <col min="7419" max="7419" width="5.1796875" style="90" customWidth="1"/>
    <col min="7420" max="7420" width="15.26953125" style="90" customWidth="1"/>
    <col min="7421" max="7421" width="5" style="90" customWidth="1"/>
    <col min="7422" max="7437" width="4.453125" style="90" customWidth="1"/>
    <col min="7438" max="7438" width="6.453125" style="90" customWidth="1"/>
    <col min="7439" max="7444" width="4.453125" style="90" customWidth="1"/>
    <col min="7445" max="7446" width="8.7265625" style="90"/>
    <col min="7447" max="7447" width="6.26953125" style="90" customWidth="1"/>
    <col min="7448" max="7448" width="2" style="90" customWidth="1"/>
    <col min="7449" max="7449" width="6.1796875" style="90" customWidth="1"/>
    <col min="7450" max="7674" width="8.7265625" style="90"/>
    <col min="7675" max="7675" width="5.1796875" style="90" customWidth="1"/>
    <col min="7676" max="7676" width="15.26953125" style="90" customWidth="1"/>
    <col min="7677" max="7677" width="5" style="90" customWidth="1"/>
    <col min="7678" max="7693" width="4.453125" style="90" customWidth="1"/>
    <col min="7694" max="7694" width="6.453125" style="90" customWidth="1"/>
    <col min="7695" max="7700" width="4.453125" style="90" customWidth="1"/>
    <col min="7701" max="7702" width="8.7265625" style="90"/>
    <col min="7703" max="7703" width="6.26953125" style="90" customWidth="1"/>
    <col min="7704" max="7704" width="2" style="90" customWidth="1"/>
    <col min="7705" max="7705" width="6.1796875" style="90" customWidth="1"/>
    <col min="7706" max="7930" width="8.7265625" style="90"/>
    <col min="7931" max="7931" width="5.1796875" style="90" customWidth="1"/>
    <col min="7932" max="7932" width="15.26953125" style="90" customWidth="1"/>
    <col min="7933" max="7933" width="5" style="90" customWidth="1"/>
    <col min="7934" max="7949" width="4.453125" style="90" customWidth="1"/>
    <col min="7950" max="7950" width="6.453125" style="90" customWidth="1"/>
    <col min="7951" max="7956" width="4.453125" style="90" customWidth="1"/>
    <col min="7957" max="7958" width="8.7265625" style="90"/>
    <col min="7959" max="7959" width="6.26953125" style="90" customWidth="1"/>
    <col min="7960" max="7960" width="2" style="90" customWidth="1"/>
    <col min="7961" max="7961" width="6.1796875" style="90" customWidth="1"/>
    <col min="7962" max="8186" width="8.7265625" style="90"/>
    <col min="8187" max="8187" width="5.1796875" style="90" customWidth="1"/>
    <col min="8188" max="8188" width="15.26953125" style="90" customWidth="1"/>
    <col min="8189" max="8189" width="5" style="90" customWidth="1"/>
    <col min="8190" max="8205" width="4.453125" style="90" customWidth="1"/>
    <col min="8206" max="8206" width="6.453125" style="90" customWidth="1"/>
    <col min="8207" max="8212" width="4.453125" style="90" customWidth="1"/>
    <col min="8213" max="8214" width="8.7265625" style="90"/>
    <col min="8215" max="8215" width="6.26953125" style="90" customWidth="1"/>
    <col min="8216" max="8216" width="2" style="90" customWidth="1"/>
    <col min="8217" max="8217" width="6.1796875" style="90" customWidth="1"/>
    <col min="8218" max="8442" width="8.7265625" style="90"/>
    <col min="8443" max="8443" width="5.1796875" style="90" customWidth="1"/>
    <col min="8444" max="8444" width="15.26953125" style="90" customWidth="1"/>
    <col min="8445" max="8445" width="5" style="90" customWidth="1"/>
    <col min="8446" max="8461" width="4.453125" style="90" customWidth="1"/>
    <col min="8462" max="8462" width="6.453125" style="90" customWidth="1"/>
    <col min="8463" max="8468" width="4.453125" style="90" customWidth="1"/>
    <col min="8469" max="8470" width="8.7265625" style="90"/>
    <col min="8471" max="8471" width="6.26953125" style="90" customWidth="1"/>
    <col min="8472" max="8472" width="2" style="90" customWidth="1"/>
    <col min="8473" max="8473" width="6.1796875" style="90" customWidth="1"/>
    <col min="8474" max="8698" width="8.7265625" style="90"/>
    <col min="8699" max="8699" width="5.1796875" style="90" customWidth="1"/>
    <col min="8700" max="8700" width="15.26953125" style="90" customWidth="1"/>
    <col min="8701" max="8701" width="5" style="90" customWidth="1"/>
    <col min="8702" max="8717" width="4.453125" style="90" customWidth="1"/>
    <col min="8718" max="8718" width="6.453125" style="90" customWidth="1"/>
    <col min="8719" max="8724" width="4.453125" style="90" customWidth="1"/>
    <col min="8725" max="8726" width="8.7265625" style="90"/>
    <col min="8727" max="8727" width="6.26953125" style="90" customWidth="1"/>
    <col min="8728" max="8728" width="2" style="90" customWidth="1"/>
    <col min="8729" max="8729" width="6.1796875" style="90" customWidth="1"/>
    <col min="8730" max="8954" width="8.7265625" style="90"/>
    <col min="8955" max="8955" width="5.1796875" style="90" customWidth="1"/>
    <col min="8956" max="8956" width="15.26953125" style="90" customWidth="1"/>
    <col min="8957" max="8957" width="5" style="90" customWidth="1"/>
    <col min="8958" max="8973" width="4.453125" style="90" customWidth="1"/>
    <col min="8974" max="8974" width="6.453125" style="90" customWidth="1"/>
    <col min="8975" max="8980" width="4.453125" style="90" customWidth="1"/>
    <col min="8981" max="8982" width="8.7265625" style="90"/>
    <col min="8983" max="8983" width="6.26953125" style="90" customWidth="1"/>
    <col min="8984" max="8984" width="2" style="90" customWidth="1"/>
    <col min="8985" max="8985" width="6.1796875" style="90" customWidth="1"/>
    <col min="8986" max="9210" width="8.7265625" style="90"/>
    <col min="9211" max="9211" width="5.1796875" style="90" customWidth="1"/>
    <col min="9212" max="9212" width="15.26953125" style="90" customWidth="1"/>
    <col min="9213" max="9213" width="5" style="90" customWidth="1"/>
    <col min="9214" max="9229" width="4.453125" style="90" customWidth="1"/>
    <col min="9230" max="9230" width="6.453125" style="90" customWidth="1"/>
    <col min="9231" max="9236" width="4.453125" style="90" customWidth="1"/>
    <col min="9237" max="9238" width="8.7265625" style="90"/>
    <col min="9239" max="9239" width="6.26953125" style="90" customWidth="1"/>
    <col min="9240" max="9240" width="2" style="90" customWidth="1"/>
    <col min="9241" max="9241" width="6.1796875" style="90" customWidth="1"/>
    <col min="9242" max="9466" width="8.7265625" style="90"/>
    <col min="9467" max="9467" width="5.1796875" style="90" customWidth="1"/>
    <col min="9468" max="9468" width="15.26953125" style="90" customWidth="1"/>
    <col min="9469" max="9469" width="5" style="90" customWidth="1"/>
    <col min="9470" max="9485" width="4.453125" style="90" customWidth="1"/>
    <col min="9486" max="9486" width="6.453125" style="90" customWidth="1"/>
    <col min="9487" max="9492" width="4.453125" style="90" customWidth="1"/>
    <col min="9493" max="9494" width="8.7265625" style="90"/>
    <col min="9495" max="9495" width="6.26953125" style="90" customWidth="1"/>
    <col min="9496" max="9496" width="2" style="90" customWidth="1"/>
    <col min="9497" max="9497" width="6.1796875" style="90" customWidth="1"/>
    <col min="9498" max="9722" width="8.7265625" style="90"/>
    <col min="9723" max="9723" width="5.1796875" style="90" customWidth="1"/>
    <col min="9724" max="9724" width="15.26953125" style="90" customWidth="1"/>
    <col min="9725" max="9725" width="5" style="90" customWidth="1"/>
    <col min="9726" max="9741" width="4.453125" style="90" customWidth="1"/>
    <col min="9742" max="9742" width="6.453125" style="90" customWidth="1"/>
    <col min="9743" max="9748" width="4.453125" style="90" customWidth="1"/>
    <col min="9749" max="9750" width="8.7265625" style="90"/>
    <col min="9751" max="9751" width="6.26953125" style="90" customWidth="1"/>
    <col min="9752" max="9752" width="2" style="90" customWidth="1"/>
    <col min="9753" max="9753" width="6.1796875" style="90" customWidth="1"/>
    <col min="9754" max="9978" width="8.7265625" style="90"/>
    <col min="9979" max="9979" width="5.1796875" style="90" customWidth="1"/>
    <col min="9980" max="9980" width="15.26953125" style="90" customWidth="1"/>
    <col min="9981" max="9981" width="5" style="90" customWidth="1"/>
    <col min="9982" max="9997" width="4.453125" style="90" customWidth="1"/>
    <col min="9998" max="9998" width="6.453125" style="90" customWidth="1"/>
    <col min="9999" max="10004" width="4.453125" style="90" customWidth="1"/>
    <col min="10005" max="10006" width="8.7265625" style="90"/>
    <col min="10007" max="10007" width="6.26953125" style="90" customWidth="1"/>
    <col min="10008" max="10008" width="2" style="90" customWidth="1"/>
    <col min="10009" max="10009" width="6.1796875" style="90" customWidth="1"/>
    <col min="10010" max="10234" width="8.7265625" style="90"/>
    <col min="10235" max="10235" width="5.1796875" style="90" customWidth="1"/>
    <col min="10236" max="10236" width="15.26953125" style="90" customWidth="1"/>
    <col min="10237" max="10237" width="5" style="90" customWidth="1"/>
    <col min="10238" max="10253" width="4.453125" style="90" customWidth="1"/>
    <col min="10254" max="10254" width="6.453125" style="90" customWidth="1"/>
    <col min="10255" max="10260" width="4.453125" style="90" customWidth="1"/>
    <col min="10261" max="10262" width="8.7265625" style="90"/>
    <col min="10263" max="10263" width="6.26953125" style="90" customWidth="1"/>
    <col min="10264" max="10264" width="2" style="90" customWidth="1"/>
    <col min="10265" max="10265" width="6.1796875" style="90" customWidth="1"/>
    <col min="10266" max="10490" width="8.7265625" style="90"/>
    <col min="10491" max="10491" width="5.1796875" style="90" customWidth="1"/>
    <col min="10492" max="10492" width="15.26953125" style="90" customWidth="1"/>
    <col min="10493" max="10493" width="5" style="90" customWidth="1"/>
    <col min="10494" max="10509" width="4.453125" style="90" customWidth="1"/>
    <col min="10510" max="10510" width="6.453125" style="90" customWidth="1"/>
    <col min="10511" max="10516" width="4.453125" style="90" customWidth="1"/>
    <col min="10517" max="10518" width="8.7265625" style="90"/>
    <col min="10519" max="10519" width="6.26953125" style="90" customWidth="1"/>
    <col min="10520" max="10520" width="2" style="90" customWidth="1"/>
    <col min="10521" max="10521" width="6.1796875" style="90" customWidth="1"/>
    <col min="10522" max="10746" width="8.7265625" style="90"/>
    <col min="10747" max="10747" width="5.1796875" style="90" customWidth="1"/>
    <col min="10748" max="10748" width="15.26953125" style="90" customWidth="1"/>
    <col min="10749" max="10749" width="5" style="90" customWidth="1"/>
    <col min="10750" max="10765" width="4.453125" style="90" customWidth="1"/>
    <col min="10766" max="10766" width="6.453125" style="90" customWidth="1"/>
    <col min="10767" max="10772" width="4.453125" style="90" customWidth="1"/>
    <col min="10773" max="10774" width="8.7265625" style="90"/>
    <col min="10775" max="10775" width="6.26953125" style="90" customWidth="1"/>
    <col min="10776" max="10776" width="2" style="90" customWidth="1"/>
    <col min="10777" max="10777" width="6.1796875" style="90" customWidth="1"/>
    <col min="10778" max="11002" width="8.7265625" style="90"/>
    <col min="11003" max="11003" width="5.1796875" style="90" customWidth="1"/>
    <col min="11004" max="11004" width="15.26953125" style="90" customWidth="1"/>
    <col min="11005" max="11005" width="5" style="90" customWidth="1"/>
    <col min="11006" max="11021" width="4.453125" style="90" customWidth="1"/>
    <col min="11022" max="11022" width="6.453125" style="90" customWidth="1"/>
    <col min="11023" max="11028" width="4.453125" style="90" customWidth="1"/>
    <col min="11029" max="11030" width="8.7265625" style="90"/>
    <col min="11031" max="11031" width="6.26953125" style="90" customWidth="1"/>
    <col min="11032" max="11032" width="2" style="90" customWidth="1"/>
    <col min="11033" max="11033" width="6.1796875" style="90" customWidth="1"/>
    <col min="11034" max="11258" width="8.7265625" style="90"/>
    <col min="11259" max="11259" width="5.1796875" style="90" customWidth="1"/>
    <col min="11260" max="11260" width="15.26953125" style="90" customWidth="1"/>
    <col min="11261" max="11261" width="5" style="90" customWidth="1"/>
    <col min="11262" max="11277" width="4.453125" style="90" customWidth="1"/>
    <col min="11278" max="11278" width="6.453125" style="90" customWidth="1"/>
    <col min="11279" max="11284" width="4.453125" style="90" customWidth="1"/>
    <col min="11285" max="11286" width="8.7265625" style="90"/>
    <col min="11287" max="11287" width="6.26953125" style="90" customWidth="1"/>
    <col min="11288" max="11288" width="2" style="90" customWidth="1"/>
    <col min="11289" max="11289" width="6.1796875" style="90" customWidth="1"/>
    <col min="11290" max="11514" width="8.7265625" style="90"/>
    <col min="11515" max="11515" width="5.1796875" style="90" customWidth="1"/>
    <col min="11516" max="11516" width="15.26953125" style="90" customWidth="1"/>
    <col min="11517" max="11517" width="5" style="90" customWidth="1"/>
    <col min="11518" max="11533" width="4.453125" style="90" customWidth="1"/>
    <col min="11534" max="11534" width="6.453125" style="90" customWidth="1"/>
    <col min="11535" max="11540" width="4.453125" style="90" customWidth="1"/>
    <col min="11541" max="11542" width="8.7265625" style="90"/>
    <col min="11543" max="11543" width="6.26953125" style="90" customWidth="1"/>
    <col min="11544" max="11544" width="2" style="90" customWidth="1"/>
    <col min="11545" max="11545" width="6.1796875" style="90" customWidth="1"/>
    <col min="11546" max="11770" width="8.7265625" style="90"/>
    <col min="11771" max="11771" width="5.1796875" style="90" customWidth="1"/>
    <col min="11772" max="11772" width="15.26953125" style="90" customWidth="1"/>
    <col min="11773" max="11773" width="5" style="90" customWidth="1"/>
    <col min="11774" max="11789" width="4.453125" style="90" customWidth="1"/>
    <col min="11790" max="11790" width="6.453125" style="90" customWidth="1"/>
    <col min="11791" max="11796" width="4.453125" style="90" customWidth="1"/>
    <col min="11797" max="11798" width="8.7265625" style="90"/>
    <col min="11799" max="11799" width="6.26953125" style="90" customWidth="1"/>
    <col min="11800" max="11800" width="2" style="90" customWidth="1"/>
    <col min="11801" max="11801" width="6.1796875" style="90" customWidth="1"/>
    <col min="11802" max="12026" width="8.7265625" style="90"/>
    <col min="12027" max="12027" width="5.1796875" style="90" customWidth="1"/>
    <col min="12028" max="12028" width="15.26953125" style="90" customWidth="1"/>
    <col min="12029" max="12029" width="5" style="90" customWidth="1"/>
    <col min="12030" max="12045" width="4.453125" style="90" customWidth="1"/>
    <col min="12046" max="12046" width="6.453125" style="90" customWidth="1"/>
    <col min="12047" max="12052" width="4.453125" style="90" customWidth="1"/>
    <col min="12053" max="12054" width="8.7265625" style="90"/>
    <col min="12055" max="12055" width="6.26953125" style="90" customWidth="1"/>
    <col min="12056" max="12056" width="2" style="90" customWidth="1"/>
    <col min="12057" max="12057" width="6.1796875" style="90" customWidth="1"/>
    <col min="12058" max="12282" width="8.7265625" style="90"/>
    <col min="12283" max="12283" width="5.1796875" style="90" customWidth="1"/>
    <col min="12284" max="12284" width="15.26953125" style="90" customWidth="1"/>
    <col min="12285" max="12285" width="5" style="90" customWidth="1"/>
    <col min="12286" max="12301" width="4.453125" style="90" customWidth="1"/>
    <col min="12302" max="12302" width="6.453125" style="90" customWidth="1"/>
    <col min="12303" max="12308" width="4.453125" style="90" customWidth="1"/>
    <col min="12309" max="12310" width="8.7265625" style="90"/>
    <col min="12311" max="12311" width="6.26953125" style="90" customWidth="1"/>
    <col min="12312" max="12312" width="2" style="90" customWidth="1"/>
    <col min="12313" max="12313" width="6.1796875" style="90" customWidth="1"/>
    <col min="12314" max="12538" width="8.7265625" style="90"/>
    <col min="12539" max="12539" width="5.1796875" style="90" customWidth="1"/>
    <col min="12540" max="12540" width="15.26953125" style="90" customWidth="1"/>
    <col min="12541" max="12541" width="5" style="90" customWidth="1"/>
    <col min="12542" max="12557" width="4.453125" style="90" customWidth="1"/>
    <col min="12558" max="12558" width="6.453125" style="90" customWidth="1"/>
    <col min="12559" max="12564" width="4.453125" style="90" customWidth="1"/>
    <col min="12565" max="12566" width="8.7265625" style="90"/>
    <col min="12567" max="12567" width="6.26953125" style="90" customWidth="1"/>
    <col min="12568" max="12568" width="2" style="90" customWidth="1"/>
    <col min="12569" max="12569" width="6.1796875" style="90" customWidth="1"/>
    <col min="12570" max="12794" width="8.7265625" style="90"/>
    <col min="12795" max="12795" width="5.1796875" style="90" customWidth="1"/>
    <col min="12796" max="12796" width="15.26953125" style="90" customWidth="1"/>
    <col min="12797" max="12797" width="5" style="90" customWidth="1"/>
    <col min="12798" max="12813" width="4.453125" style="90" customWidth="1"/>
    <col min="12814" max="12814" width="6.453125" style="90" customWidth="1"/>
    <col min="12815" max="12820" width="4.453125" style="90" customWidth="1"/>
    <col min="12821" max="12822" width="8.7265625" style="90"/>
    <col min="12823" max="12823" width="6.26953125" style="90" customWidth="1"/>
    <col min="12824" max="12824" width="2" style="90" customWidth="1"/>
    <col min="12825" max="12825" width="6.1796875" style="90" customWidth="1"/>
    <col min="12826" max="13050" width="8.7265625" style="90"/>
    <col min="13051" max="13051" width="5.1796875" style="90" customWidth="1"/>
    <col min="13052" max="13052" width="15.26953125" style="90" customWidth="1"/>
    <col min="13053" max="13053" width="5" style="90" customWidth="1"/>
    <col min="13054" max="13069" width="4.453125" style="90" customWidth="1"/>
    <col min="13070" max="13070" width="6.453125" style="90" customWidth="1"/>
    <col min="13071" max="13076" width="4.453125" style="90" customWidth="1"/>
    <col min="13077" max="13078" width="8.7265625" style="90"/>
    <col min="13079" max="13079" width="6.26953125" style="90" customWidth="1"/>
    <col min="13080" max="13080" width="2" style="90" customWidth="1"/>
    <col min="13081" max="13081" width="6.1796875" style="90" customWidth="1"/>
    <col min="13082" max="13306" width="8.7265625" style="90"/>
    <col min="13307" max="13307" width="5.1796875" style="90" customWidth="1"/>
    <col min="13308" max="13308" width="15.26953125" style="90" customWidth="1"/>
    <col min="13309" max="13309" width="5" style="90" customWidth="1"/>
    <col min="13310" max="13325" width="4.453125" style="90" customWidth="1"/>
    <col min="13326" max="13326" width="6.453125" style="90" customWidth="1"/>
    <col min="13327" max="13332" width="4.453125" style="90" customWidth="1"/>
    <col min="13333" max="13334" width="8.7265625" style="90"/>
    <col min="13335" max="13335" width="6.26953125" style="90" customWidth="1"/>
    <col min="13336" max="13336" width="2" style="90" customWidth="1"/>
    <col min="13337" max="13337" width="6.1796875" style="90" customWidth="1"/>
    <col min="13338" max="13562" width="8.7265625" style="90"/>
    <col min="13563" max="13563" width="5.1796875" style="90" customWidth="1"/>
    <col min="13564" max="13564" width="15.26953125" style="90" customWidth="1"/>
    <col min="13565" max="13565" width="5" style="90" customWidth="1"/>
    <col min="13566" max="13581" width="4.453125" style="90" customWidth="1"/>
    <col min="13582" max="13582" width="6.453125" style="90" customWidth="1"/>
    <col min="13583" max="13588" width="4.453125" style="90" customWidth="1"/>
    <col min="13589" max="13590" width="8.7265625" style="90"/>
    <col min="13591" max="13591" width="6.26953125" style="90" customWidth="1"/>
    <col min="13592" max="13592" width="2" style="90" customWidth="1"/>
    <col min="13593" max="13593" width="6.1796875" style="90" customWidth="1"/>
    <col min="13594" max="13818" width="8.7265625" style="90"/>
    <col min="13819" max="13819" width="5.1796875" style="90" customWidth="1"/>
    <col min="13820" max="13820" width="15.26953125" style="90" customWidth="1"/>
    <col min="13821" max="13821" width="5" style="90" customWidth="1"/>
    <col min="13822" max="13837" width="4.453125" style="90" customWidth="1"/>
    <col min="13838" max="13838" width="6.453125" style="90" customWidth="1"/>
    <col min="13839" max="13844" width="4.453125" style="90" customWidth="1"/>
    <col min="13845" max="13846" width="8.7265625" style="90"/>
    <col min="13847" max="13847" width="6.26953125" style="90" customWidth="1"/>
    <col min="13848" max="13848" width="2" style="90" customWidth="1"/>
    <col min="13849" max="13849" width="6.1796875" style="90" customWidth="1"/>
    <col min="13850" max="14074" width="8.7265625" style="90"/>
    <col min="14075" max="14075" width="5.1796875" style="90" customWidth="1"/>
    <col min="14076" max="14076" width="15.26953125" style="90" customWidth="1"/>
    <col min="14077" max="14077" width="5" style="90" customWidth="1"/>
    <col min="14078" max="14093" width="4.453125" style="90" customWidth="1"/>
    <col min="14094" max="14094" width="6.453125" style="90" customWidth="1"/>
    <col min="14095" max="14100" width="4.453125" style="90" customWidth="1"/>
    <col min="14101" max="14102" width="8.7265625" style="90"/>
    <col min="14103" max="14103" width="6.26953125" style="90" customWidth="1"/>
    <col min="14104" max="14104" width="2" style="90" customWidth="1"/>
    <col min="14105" max="14105" width="6.1796875" style="90" customWidth="1"/>
    <col min="14106" max="14330" width="8.7265625" style="90"/>
    <col min="14331" max="14331" width="5.1796875" style="90" customWidth="1"/>
    <col min="14332" max="14332" width="15.26953125" style="90" customWidth="1"/>
    <col min="14333" max="14333" width="5" style="90" customWidth="1"/>
    <col min="14334" max="14349" width="4.453125" style="90" customWidth="1"/>
    <col min="14350" max="14350" width="6.453125" style="90" customWidth="1"/>
    <col min="14351" max="14356" width="4.453125" style="90" customWidth="1"/>
    <col min="14357" max="14358" width="8.7265625" style="90"/>
    <col min="14359" max="14359" width="6.26953125" style="90" customWidth="1"/>
    <col min="14360" max="14360" width="2" style="90" customWidth="1"/>
    <col min="14361" max="14361" width="6.1796875" style="90" customWidth="1"/>
    <col min="14362" max="14586" width="8.7265625" style="90"/>
    <col min="14587" max="14587" width="5.1796875" style="90" customWidth="1"/>
    <col min="14588" max="14588" width="15.26953125" style="90" customWidth="1"/>
    <col min="14589" max="14589" width="5" style="90" customWidth="1"/>
    <col min="14590" max="14605" width="4.453125" style="90" customWidth="1"/>
    <col min="14606" max="14606" width="6.453125" style="90" customWidth="1"/>
    <col min="14607" max="14612" width="4.453125" style="90" customWidth="1"/>
    <col min="14613" max="14614" width="8.7265625" style="90"/>
    <col min="14615" max="14615" width="6.26953125" style="90" customWidth="1"/>
    <col min="14616" max="14616" width="2" style="90" customWidth="1"/>
    <col min="14617" max="14617" width="6.1796875" style="90" customWidth="1"/>
    <col min="14618" max="14842" width="8.7265625" style="90"/>
    <col min="14843" max="14843" width="5.1796875" style="90" customWidth="1"/>
    <col min="14844" max="14844" width="15.26953125" style="90" customWidth="1"/>
    <col min="14845" max="14845" width="5" style="90" customWidth="1"/>
    <col min="14846" max="14861" width="4.453125" style="90" customWidth="1"/>
    <col min="14862" max="14862" width="6.453125" style="90" customWidth="1"/>
    <col min="14863" max="14868" width="4.453125" style="90" customWidth="1"/>
    <col min="14869" max="14870" width="8.7265625" style="90"/>
    <col min="14871" max="14871" width="6.26953125" style="90" customWidth="1"/>
    <col min="14872" max="14872" width="2" style="90" customWidth="1"/>
    <col min="14873" max="14873" width="6.1796875" style="90" customWidth="1"/>
    <col min="14874" max="15098" width="8.7265625" style="90"/>
    <col min="15099" max="15099" width="5.1796875" style="90" customWidth="1"/>
    <col min="15100" max="15100" width="15.26953125" style="90" customWidth="1"/>
    <col min="15101" max="15101" width="5" style="90" customWidth="1"/>
    <col min="15102" max="15117" width="4.453125" style="90" customWidth="1"/>
    <col min="15118" max="15118" width="6.453125" style="90" customWidth="1"/>
    <col min="15119" max="15124" width="4.453125" style="90" customWidth="1"/>
    <col min="15125" max="15126" width="8.7265625" style="90"/>
    <col min="15127" max="15127" width="6.26953125" style="90" customWidth="1"/>
    <col min="15128" max="15128" width="2" style="90" customWidth="1"/>
    <col min="15129" max="15129" width="6.1796875" style="90" customWidth="1"/>
    <col min="15130" max="15354" width="8.7265625" style="90"/>
    <col min="15355" max="15355" width="5.1796875" style="90" customWidth="1"/>
    <col min="15356" max="15356" width="15.26953125" style="90" customWidth="1"/>
    <col min="15357" max="15357" width="5" style="90" customWidth="1"/>
    <col min="15358" max="15373" width="4.453125" style="90" customWidth="1"/>
    <col min="15374" max="15374" width="6.453125" style="90" customWidth="1"/>
    <col min="15375" max="15380" width="4.453125" style="90" customWidth="1"/>
    <col min="15381" max="15382" width="8.7265625" style="90"/>
    <col min="15383" max="15383" width="6.26953125" style="90" customWidth="1"/>
    <col min="15384" max="15384" width="2" style="90" customWidth="1"/>
    <col min="15385" max="15385" width="6.1796875" style="90" customWidth="1"/>
    <col min="15386" max="15610" width="8.7265625" style="90"/>
    <col min="15611" max="15611" width="5.1796875" style="90" customWidth="1"/>
    <col min="15612" max="15612" width="15.26953125" style="90" customWidth="1"/>
    <col min="15613" max="15613" width="5" style="90" customWidth="1"/>
    <col min="15614" max="15629" width="4.453125" style="90" customWidth="1"/>
    <col min="15630" max="15630" width="6.453125" style="90" customWidth="1"/>
    <col min="15631" max="15636" width="4.453125" style="90" customWidth="1"/>
    <col min="15637" max="15638" width="8.7265625" style="90"/>
    <col min="15639" max="15639" width="6.26953125" style="90" customWidth="1"/>
    <col min="15640" max="15640" width="2" style="90" customWidth="1"/>
    <col min="15641" max="15641" width="6.1796875" style="90" customWidth="1"/>
    <col min="15642" max="15866" width="8.7265625" style="90"/>
    <col min="15867" max="15867" width="5.1796875" style="90" customWidth="1"/>
    <col min="15868" max="15868" width="15.26953125" style="90" customWidth="1"/>
    <col min="15869" max="15869" width="5" style="90" customWidth="1"/>
    <col min="15870" max="15885" width="4.453125" style="90" customWidth="1"/>
    <col min="15886" max="15886" width="6.453125" style="90" customWidth="1"/>
    <col min="15887" max="15892" width="4.453125" style="90" customWidth="1"/>
    <col min="15893" max="15894" width="8.7265625" style="90"/>
    <col min="15895" max="15895" width="6.26953125" style="90" customWidth="1"/>
    <col min="15896" max="15896" width="2" style="90" customWidth="1"/>
    <col min="15897" max="15897" width="6.1796875" style="90" customWidth="1"/>
    <col min="15898" max="16122" width="8.7265625" style="90"/>
    <col min="16123" max="16123" width="5.1796875" style="90" customWidth="1"/>
    <col min="16124" max="16124" width="15.26953125" style="90" customWidth="1"/>
    <col min="16125" max="16125" width="5" style="90" customWidth="1"/>
    <col min="16126" max="16141" width="4.453125" style="90" customWidth="1"/>
    <col min="16142" max="16142" width="6.453125" style="90" customWidth="1"/>
    <col min="16143" max="16148" width="4.453125" style="90" customWidth="1"/>
    <col min="16149" max="16150" width="8.7265625" style="90"/>
    <col min="16151" max="16151" width="6.26953125" style="90" customWidth="1"/>
    <col min="16152" max="16152" width="2" style="90" customWidth="1"/>
    <col min="16153" max="16153" width="6.1796875" style="90" customWidth="1"/>
    <col min="16154" max="16384" width="8.7265625" style="90"/>
  </cols>
  <sheetData>
    <row r="1" spans="1:26" ht="18" customHeight="1" x14ac:dyDescent="0.35">
      <c r="A1" s="282">
        <v>2</v>
      </c>
      <c r="B1" s="283"/>
      <c r="C1" s="279" t="s">
        <v>35</v>
      </c>
      <c r="D1" s="275"/>
      <c r="E1" s="276"/>
      <c r="F1" s="279" t="s">
        <v>37</v>
      </c>
      <c r="G1" s="275"/>
      <c r="H1" s="276"/>
      <c r="I1" s="279" t="s">
        <v>40</v>
      </c>
      <c r="J1" s="275"/>
      <c r="K1" s="276"/>
      <c r="L1" s="279" t="s">
        <v>41</v>
      </c>
      <c r="M1" s="275"/>
      <c r="N1" s="276"/>
      <c r="O1" s="279" t="s">
        <v>42</v>
      </c>
      <c r="P1" s="275"/>
      <c r="Q1" s="276"/>
      <c r="R1" s="279" t="s">
        <v>44</v>
      </c>
      <c r="S1" s="275"/>
      <c r="T1" s="276"/>
      <c r="U1" s="280" t="s">
        <v>238</v>
      </c>
      <c r="V1" s="275" t="s">
        <v>237</v>
      </c>
      <c r="W1" s="275" t="s">
        <v>236</v>
      </c>
      <c r="X1" s="275"/>
      <c r="Y1" s="275"/>
      <c r="Z1" s="276"/>
    </row>
    <row r="2" spans="1:26" ht="27.75" customHeight="1" thickBot="1" x14ac:dyDescent="0.4">
      <c r="A2" s="284"/>
      <c r="B2" s="285"/>
      <c r="C2" s="286" t="str">
        <f>B3</f>
        <v>Rožnov A</v>
      </c>
      <c r="D2" s="277"/>
      <c r="E2" s="278"/>
      <c r="F2" s="286" t="str">
        <f>B4</f>
        <v>Střítěž B</v>
      </c>
      <c r="G2" s="277"/>
      <c r="H2" s="278"/>
      <c r="I2" s="286" t="str">
        <f>B5</f>
        <v>Red volley A</v>
      </c>
      <c r="J2" s="277"/>
      <c r="K2" s="278"/>
      <c r="L2" s="286" t="str">
        <f>B6</f>
        <v>Sokol FM A</v>
      </c>
      <c r="M2" s="277"/>
      <c r="N2" s="278"/>
      <c r="O2" s="286" t="str">
        <f>B7</f>
        <v>Green volley B</v>
      </c>
      <c r="P2" s="277"/>
      <c r="Q2" s="278"/>
      <c r="R2" s="286" t="str">
        <f>B8</f>
        <v>Raškovice C</v>
      </c>
      <c r="S2" s="277"/>
      <c r="T2" s="278"/>
      <c r="U2" s="281"/>
      <c r="V2" s="277"/>
      <c r="W2" s="277"/>
      <c r="X2" s="277"/>
      <c r="Y2" s="277"/>
      <c r="Z2" s="278"/>
    </row>
    <row r="3" spans="1:26" ht="27.75" customHeight="1" x14ac:dyDescent="0.35">
      <c r="A3" s="98" t="s">
        <v>35</v>
      </c>
      <c r="B3" s="97" t="s">
        <v>211</v>
      </c>
      <c r="C3" s="192"/>
      <c r="D3" s="196"/>
      <c r="E3" s="194"/>
      <c r="F3" s="101">
        <v>4</v>
      </c>
      <c r="G3" s="93" t="s">
        <v>232</v>
      </c>
      <c r="H3" s="99">
        <v>3</v>
      </c>
      <c r="I3" s="101">
        <v>19</v>
      </c>
      <c r="J3" s="100" t="s">
        <v>232</v>
      </c>
      <c r="K3" s="99">
        <v>4</v>
      </c>
      <c r="L3" s="101">
        <v>6</v>
      </c>
      <c r="M3" s="100" t="s">
        <v>232</v>
      </c>
      <c r="N3" s="99">
        <v>4</v>
      </c>
      <c r="O3" s="101">
        <v>6</v>
      </c>
      <c r="P3" s="100" t="s">
        <v>232</v>
      </c>
      <c r="Q3" s="99">
        <v>5</v>
      </c>
      <c r="R3" s="101">
        <v>21</v>
      </c>
      <c r="S3" s="100" t="s">
        <v>232</v>
      </c>
      <c r="T3" s="99">
        <v>2</v>
      </c>
      <c r="U3" s="61">
        <f t="shared" ref="U3:U8" si="0">SUM(IF(C3&gt;E3,1,0),IF(F3&gt;H3,1,0),IF(I3&gt;K3,1,0),IF(L3&gt;N3,1,0),IF(O3&gt;Q3,1,0),IF(R3&gt;T3,1,0))</f>
        <v>5</v>
      </c>
      <c r="V3" s="195">
        <v>1</v>
      </c>
      <c r="W3" s="93">
        <f t="shared" ref="W3:W8" si="1">C3+F3+I3+L3+O3+R3</f>
        <v>56</v>
      </c>
      <c r="X3" s="93" t="s">
        <v>232</v>
      </c>
      <c r="Y3" s="93">
        <f t="shared" ref="Y3:Y8" si="2">E3+H3+K3+N3+Q3+T3</f>
        <v>18</v>
      </c>
      <c r="Z3" s="92">
        <f t="shared" ref="Z3:Z8" si="3">W3/Y3</f>
        <v>3.1111111111111112</v>
      </c>
    </row>
    <row r="4" spans="1:26" ht="27.75" customHeight="1" x14ac:dyDescent="0.35">
      <c r="A4" s="107" t="s">
        <v>37</v>
      </c>
      <c r="B4" s="57" t="s">
        <v>247</v>
      </c>
      <c r="C4" s="56">
        <f>H3</f>
        <v>3</v>
      </c>
      <c r="D4" s="111" t="s">
        <v>232</v>
      </c>
      <c r="E4" s="54">
        <f>F3</f>
        <v>4</v>
      </c>
      <c r="F4" s="186"/>
      <c r="G4" s="179"/>
      <c r="H4" s="188"/>
      <c r="I4" s="53">
        <v>22</v>
      </c>
      <c r="J4" s="109" t="s">
        <v>232</v>
      </c>
      <c r="K4" s="51">
        <v>5</v>
      </c>
      <c r="L4" s="53">
        <v>7</v>
      </c>
      <c r="M4" s="33" t="s">
        <v>232</v>
      </c>
      <c r="N4" s="51">
        <v>6</v>
      </c>
      <c r="O4" s="53">
        <v>12</v>
      </c>
      <c r="P4" s="33" t="s">
        <v>232</v>
      </c>
      <c r="Q4" s="51">
        <v>3</v>
      </c>
      <c r="R4" s="53">
        <v>24</v>
      </c>
      <c r="S4" s="33" t="s">
        <v>232</v>
      </c>
      <c r="T4" s="51">
        <v>2</v>
      </c>
      <c r="U4" s="52">
        <f t="shared" si="0"/>
        <v>4</v>
      </c>
      <c r="V4" s="127">
        <v>2</v>
      </c>
      <c r="W4" s="109">
        <f t="shared" si="1"/>
        <v>68</v>
      </c>
      <c r="X4" s="109" t="s">
        <v>232</v>
      </c>
      <c r="Y4" s="109">
        <f t="shared" si="2"/>
        <v>20</v>
      </c>
      <c r="Z4" s="108">
        <f t="shared" si="3"/>
        <v>3.4</v>
      </c>
    </row>
    <row r="5" spans="1:26" ht="27.75" customHeight="1" x14ac:dyDescent="0.35">
      <c r="A5" s="107" t="s">
        <v>40</v>
      </c>
      <c r="B5" s="57" t="s">
        <v>235</v>
      </c>
      <c r="C5" s="56">
        <v>4</v>
      </c>
      <c r="D5" s="55" t="s">
        <v>232</v>
      </c>
      <c r="E5" s="54">
        <v>19</v>
      </c>
      <c r="F5" s="56">
        <f>K4</f>
        <v>5</v>
      </c>
      <c r="G5" s="111" t="s">
        <v>232</v>
      </c>
      <c r="H5" s="54">
        <f>I4</f>
        <v>22</v>
      </c>
      <c r="I5" s="186"/>
      <c r="J5" s="179"/>
      <c r="K5" s="188"/>
      <c r="L5" s="53">
        <v>3</v>
      </c>
      <c r="M5" s="109" t="s">
        <v>232</v>
      </c>
      <c r="N5" s="51">
        <v>18</v>
      </c>
      <c r="O5" s="53">
        <v>6</v>
      </c>
      <c r="P5" s="33" t="s">
        <v>232</v>
      </c>
      <c r="Q5" s="51">
        <v>21</v>
      </c>
      <c r="R5" s="53">
        <v>11</v>
      </c>
      <c r="S5" s="33" t="s">
        <v>232</v>
      </c>
      <c r="T5" s="51">
        <v>16</v>
      </c>
      <c r="U5" s="52">
        <f t="shared" si="0"/>
        <v>0</v>
      </c>
      <c r="V5" s="184">
        <v>6</v>
      </c>
      <c r="W5" s="109">
        <f t="shared" si="1"/>
        <v>29</v>
      </c>
      <c r="X5" s="109" t="s">
        <v>232</v>
      </c>
      <c r="Y5" s="109">
        <f t="shared" si="2"/>
        <v>96</v>
      </c>
      <c r="Z5" s="108">
        <f t="shared" si="3"/>
        <v>0.30208333333333331</v>
      </c>
    </row>
    <row r="6" spans="1:26" ht="27.75" customHeight="1" x14ac:dyDescent="0.35">
      <c r="A6" s="107" t="s">
        <v>41</v>
      </c>
      <c r="B6" s="57" t="s">
        <v>226</v>
      </c>
      <c r="C6" s="56">
        <f>N3</f>
        <v>4</v>
      </c>
      <c r="D6" s="55" t="s">
        <v>232</v>
      </c>
      <c r="E6" s="54">
        <f>L3</f>
        <v>6</v>
      </c>
      <c r="F6" s="56">
        <v>6</v>
      </c>
      <c r="G6" s="55" t="s">
        <v>232</v>
      </c>
      <c r="H6" s="54">
        <v>7</v>
      </c>
      <c r="I6" s="56">
        <f>N5</f>
        <v>18</v>
      </c>
      <c r="J6" s="111" t="s">
        <v>232</v>
      </c>
      <c r="K6" s="54">
        <f>L5</f>
        <v>3</v>
      </c>
      <c r="L6" s="186"/>
      <c r="M6" s="179"/>
      <c r="N6" s="188"/>
      <c r="O6" s="53">
        <v>8</v>
      </c>
      <c r="P6" s="109" t="s">
        <v>232</v>
      </c>
      <c r="Q6" s="51">
        <v>6</v>
      </c>
      <c r="R6" s="53">
        <v>17</v>
      </c>
      <c r="S6" s="33" t="s">
        <v>232</v>
      </c>
      <c r="T6" s="51">
        <v>6</v>
      </c>
      <c r="U6" s="52">
        <f t="shared" si="0"/>
        <v>3</v>
      </c>
      <c r="V6" s="127">
        <v>3</v>
      </c>
      <c r="W6" s="109">
        <f t="shared" si="1"/>
        <v>53</v>
      </c>
      <c r="X6" s="109" t="s">
        <v>232</v>
      </c>
      <c r="Y6" s="109">
        <f t="shared" si="2"/>
        <v>28</v>
      </c>
      <c r="Z6" s="108">
        <f t="shared" si="3"/>
        <v>1.8928571428571428</v>
      </c>
    </row>
    <row r="7" spans="1:26" ht="27.75" customHeight="1" x14ac:dyDescent="0.35">
      <c r="A7" s="107" t="s">
        <v>42</v>
      </c>
      <c r="B7" s="57" t="s">
        <v>244</v>
      </c>
      <c r="C7" s="56">
        <v>5</v>
      </c>
      <c r="D7" s="55" t="s">
        <v>232</v>
      </c>
      <c r="E7" s="54">
        <v>6</v>
      </c>
      <c r="F7" s="56">
        <f>Q4</f>
        <v>3</v>
      </c>
      <c r="G7" s="55" t="s">
        <v>232</v>
      </c>
      <c r="H7" s="54">
        <f>O4</f>
        <v>12</v>
      </c>
      <c r="I7" s="56">
        <v>21</v>
      </c>
      <c r="J7" s="55" t="s">
        <v>232</v>
      </c>
      <c r="K7" s="54">
        <v>6</v>
      </c>
      <c r="L7" s="56">
        <f>Q6</f>
        <v>6</v>
      </c>
      <c r="M7" s="111" t="s">
        <v>232</v>
      </c>
      <c r="N7" s="54">
        <f>O6</f>
        <v>8</v>
      </c>
      <c r="O7" s="186"/>
      <c r="P7" s="179"/>
      <c r="Q7" s="188"/>
      <c r="R7" s="53">
        <v>22</v>
      </c>
      <c r="S7" s="109" t="s">
        <v>232</v>
      </c>
      <c r="T7" s="51">
        <v>2</v>
      </c>
      <c r="U7" s="52">
        <f t="shared" si="0"/>
        <v>2</v>
      </c>
      <c r="V7" s="184">
        <v>4</v>
      </c>
      <c r="W7" s="109">
        <f t="shared" si="1"/>
        <v>57</v>
      </c>
      <c r="X7" s="109" t="s">
        <v>232</v>
      </c>
      <c r="Y7" s="109">
        <f t="shared" si="2"/>
        <v>34</v>
      </c>
      <c r="Z7" s="108">
        <f t="shared" si="3"/>
        <v>1.6764705882352942</v>
      </c>
    </row>
    <row r="8" spans="1:26" ht="27.75" customHeight="1" thickBot="1" x14ac:dyDescent="0.4">
      <c r="A8" s="65" t="s">
        <v>44</v>
      </c>
      <c r="B8" s="91" t="s">
        <v>224</v>
      </c>
      <c r="C8" s="48">
        <f>T3</f>
        <v>2</v>
      </c>
      <c r="D8" s="47" t="s">
        <v>232</v>
      </c>
      <c r="E8" s="46">
        <f>R3</f>
        <v>21</v>
      </c>
      <c r="F8" s="48">
        <f>T4</f>
        <v>2</v>
      </c>
      <c r="G8" s="47" t="s">
        <v>232</v>
      </c>
      <c r="H8" s="46">
        <f>R4</f>
        <v>24</v>
      </c>
      <c r="I8" s="48">
        <f>T5</f>
        <v>16</v>
      </c>
      <c r="J8" s="47" t="s">
        <v>232</v>
      </c>
      <c r="K8" s="46">
        <f>R5</f>
        <v>11</v>
      </c>
      <c r="L8" s="48">
        <v>6</v>
      </c>
      <c r="M8" s="47" t="s">
        <v>232</v>
      </c>
      <c r="N8" s="46">
        <v>17</v>
      </c>
      <c r="O8" s="48">
        <v>2</v>
      </c>
      <c r="P8" s="177" t="s">
        <v>232</v>
      </c>
      <c r="Q8" s="46">
        <v>22</v>
      </c>
      <c r="R8" s="189"/>
      <c r="S8" s="182"/>
      <c r="T8" s="191"/>
      <c r="U8" s="45">
        <f t="shared" si="0"/>
        <v>1</v>
      </c>
      <c r="V8" s="128">
        <v>5</v>
      </c>
      <c r="W8" s="44">
        <f t="shared" si="1"/>
        <v>28</v>
      </c>
      <c r="X8" s="44" t="s">
        <v>232</v>
      </c>
      <c r="Y8" s="44">
        <f t="shared" si="2"/>
        <v>95</v>
      </c>
      <c r="Z8" s="43">
        <f t="shared" si="3"/>
        <v>0.29473684210526313</v>
      </c>
    </row>
  </sheetData>
  <mergeCells count="16">
    <mergeCell ref="R1:T1"/>
    <mergeCell ref="U1:U2"/>
    <mergeCell ref="V1:V2"/>
    <mergeCell ref="W1:Z2"/>
    <mergeCell ref="C2:E2"/>
    <mergeCell ref="F2:H2"/>
    <mergeCell ref="I2:K2"/>
    <mergeCell ref="L2:N2"/>
    <mergeCell ref="O2:Q2"/>
    <mergeCell ref="R2:T2"/>
    <mergeCell ref="O1:Q1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AABA1-7EB7-4E04-A4A6-1003A3ADFDE8}">
  <dimension ref="A1:Z8"/>
  <sheetViews>
    <sheetView zoomScale="85" zoomScaleNormal="85" workbookViewId="0">
      <selection activeCell="N12" sqref="N12"/>
    </sheetView>
  </sheetViews>
  <sheetFormatPr defaultRowHeight="14.5" x14ac:dyDescent="0.35"/>
  <cols>
    <col min="1" max="1" width="5.1796875" style="90" customWidth="1"/>
    <col min="2" max="2" width="15.26953125" style="90" customWidth="1"/>
    <col min="3" max="3" width="5" style="90" customWidth="1"/>
    <col min="4" max="19" width="4.453125" style="90" customWidth="1"/>
    <col min="20" max="20" width="5" style="90" customWidth="1"/>
    <col min="21" max="22" width="8.7265625" style="90"/>
    <col min="23" max="23" width="6.26953125" style="90" customWidth="1"/>
    <col min="24" max="24" width="2" style="90" customWidth="1"/>
    <col min="25" max="25" width="6.1796875" style="90" customWidth="1"/>
    <col min="26" max="26" width="16.26953125" style="90" bestFit="1" customWidth="1"/>
    <col min="27" max="250" width="8.7265625" style="90"/>
    <col min="251" max="251" width="5.1796875" style="90" customWidth="1"/>
    <col min="252" max="252" width="15.26953125" style="90" customWidth="1"/>
    <col min="253" max="253" width="5" style="90" customWidth="1"/>
    <col min="254" max="269" width="4.453125" style="90" customWidth="1"/>
    <col min="270" max="270" width="6.453125" style="90" customWidth="1"/>
    <col min="271" max="276" width="4.453125" style="90" customWidth="1"/>
    <col min="277" max="278" width="8.7265625" style="90"/>
    <col min="279" max="279" width="6.26953125" style="90" customWidth="1"/>
    <col min="280" max="280" width="2" style="90" customWidth="1"/>
    <col min="281" max="281" width="6.1796875" style="90" customWidth="1"/>
    <col min="282" max="506" width="8.7265625" style="90"/>
    <col min="507" max="507" width="5.1796875" style="90" customWidth="1"/>
    <col min="508" max="508" width="15.26953125" style="90" customWidth="1"/>
    <col min="509" max="509" width="5" style="90" customWidth="1"/>
    <col min="510" max="525" width="4.453125" style="90" customWidth="1"/>
    <col min="526" max="526" width="6.453125" style="90" customWidth="1"/>
    <col min="527" max="532" width="4.453125" style="90" customWidth="1"/>
    <col min="533" max="534" width="8.7265625" style="90"/>
    <col min="535" max="535" width="6.26953125" style="90" customWidth="1"/>
    <col min="536" max="536" width="2" style="90" customWidth="1"/>
    <col min="537" max="537" width="6.1796875" style="90" customWidth="1"/>
    <col min="538" max="762" width="8.7265625" style="90"/>
    <col min="763" max="763" width="5.1796875" style="90" customWidth="1"/>
    <col min="764" max="764" width="15.26953125" style="90" customWidth="1"/>
    <col min="765" max="765" width="5" style="90" customWidth="1"/>
    <col min="766" max="781" width="4.453125" style="90" customWidth="1"/>
    <col min="782" max="782" width="6.453125" style="90" customWidth="1"/>
    <col min="783" max="788" width="4.453125" style="90" customWidth="1"/>
    <col min="789" max="790" width="8.7265625" style="90"/>
    <col min="791" max="791" width="6.26953125" style="90" customWidth="1"/>
    <col min="792" max="792" width="2" style="90" customWidth="1"/>
    <col min="793" max="793" width="6.1796875" style="90" customWidth="1"/>
    <col min="794" max="1018" width="8.7265625" style="90"/>
    <col min="1019" max="1019" width="5.1796875" style="90" customWidth="1"/>
    <col min="1020" max="1020" width="15.26953125" style="90" customWidth="1"/>
    <col min="1021" max="1021" width="5" style="90" customWidth="1"/>
    <col min="1022" max="1037" width="4.453125" style="90" customWidth="1"/>
    <col min="1038" max="1038" width="6.453125" style="90" customWidth="1"/>
    <col min="1039" max="1044" width="4.453125" style="90" customWidth="1"/>
    <col min="1045" max="1046" width="8.7265625" style="90"/>
    <col min="1047" max="1047" width="6.26953125" style="90" customWidth="1"/>
    <col min="1048" max="1048" width="2" style="90" customWidth="1"/>
    <col min="1049" max="1049" width="6.1796875" style="90" customWidth="1"/>
    <col min="1050" max="1274" width="8.7265625" style="90"/>
    <col min="1275" max="1275" width="5.1796875" style="90" customWidth="1"/>
    <col min="1276" max="1276" width="15.26953125" style="90" customWidth="1"/>
    <col min="1277" max="1277" width="5" style="90" customWidth="1"/>
    <col min="1278" max="1293" width="4.453125" style="90" customWidth="1"/>
    <col min="1294" max="1294" width="6.453125" style="90" customWidth="1"/>
    <col min="1295" max="1300" width="4.453125" style="90" customWidth="1"/>
    <col min="1301" max="1302" width="8.7265625" style="90"/>
    <col min="1303" max="1303" width="6.26953125" style="90" customWidth="1"/>
    <col min="1304" max="1304" width="2" style="90" customWidth="1"/>
    <col min="1305" max="1305" width="6.1796875" style="90" customWidth="1"/>
    <col min="1306" max="1530" width="8.7265625" style="90"/>
    <col min="1531" max="1531" width="5.1796875" style="90" customWidth="1"/>
    <col min="1532" max="1532" width="15.26953125" style="90" customWidth="1"/>
    <col min="1533" max="1533" width="5" style="90" customWidth="1"/>
    <col min="1534" max="1549" width="4.453125" style="90" customWidth="1"/>
    <col min="1550" max="1550" width="6.453125" style="90" customWidth="1"/>
    <col min="1551" max="1556" width="4.453125" style="90" customWidth="1"/>
    <col min="1557" max="1558" width="8.7265625" style="90"/>
    <col min="1559" max="1559" width="6.26953125" style="90" customWidth="1"/>
    <col min="1560" max="1560" width="2" style="90" customWidth="1"/>
    <col min="1561" max="1561" width="6.1796875" style="90" customWidth="1"/>
    <col min="1562" max="1786" width="8.7265625" style="90"/>
    <col min="1787" max="1787" width="5.1796875" style="90" customWidth="1"/>
    <col min="1788" max="1788" width="15.26953125" style="90" customWidth="1"/>
    <col min="1789" max="1789" width="5" style="90" customWidth="1"/>
    <col min="1790" max="1805" width="4.453125" style="90" customWidth="1"/>
    <col min="1806" max="1806" width="6.453125" style="90" customWidth="1"/>
    <col min="1807" max="1812" width="4.453125" style="90" customWidth="1"/>
    <col min="1813" max="1814" width="8.7265625" style="90"/>
    <col min="1815" max="1815" width="6.26953125" style="90" customWidth="1"/>
    <col min="1816" max="1816" width="2" style="90" customWidth="1"/>
    <col min="1817" max="1817" width="6.1796875" style="90" customWidth="1"/>
    <col min="1818" max="2042" width="8.7265625" style="90"/>
    <col min="2043" max="2043" width="5.1796875" style="90" customWidth="1"/>
    <col min="2044" max="2044" width="15.26953125" style="90" customWidth="1"/>
    <col min="2045" max="2045" width="5" style="90" customWidth="1"/>
    <col min="2046" max="2061" width="4.453125" style="90" customWidth="1"/>
    <col min="2062" max="2062" width="6.453125" style="90" customWidth="1"/>
    <col min="2063" max="2068" width="4.453125" style="90" customWidth="1"/>
    <col min="2069" max="2070" width="8.7265625" style="90"/>
    <col min="2071" max="2071" width="6.26953125" style="90" customWidth="1"/>
    <col min="2072" max="2072" width="2" style="90" customWidth="1"/>
    <col min="2073" max="2073" width="6.1796875" style="90" customWidth="1"/>
    <col min="2074" max="2298" width="8.7265625" style="90"/>
    <col min="2299" max="2299" width="5.1796875" style="90" customWidth="1"/>
    <col min="2300" max="2300" width="15.26953125" style="90" customWidth="1"/>
    <col min="2301" max="2301" width="5" style="90" customWidth="1"/>
    <col min="2302" max="2317" width="4.453125" style="90" customWidth="1"/>
    <col min="2318" max="2318" width="6.453125" style="90" customWidth="1"/>
    <col min="2319" max="2324" width="4.453125" style="90" customWidth="1"/>
    <col min="2325" max="2326" width="8.7265625" style="90"/>
    <col min="2327" max="2327" width="6.26953125" style="90" customWidth="1"/>
    <col min="2328" max="2328" width="2" style="90" customWidth="1"/>
    <col min="2329" max="2329" width="6.1796875" style="90" customWidth="1"/>
    <col min="2330" max="2554" width="8.7265625" style="90"/>
    <col min="2555" max="2555" width="5.1796875" style="90" customWidth="1"/>
    <col min="2556" max="2556" width="15.26953125" style="90" customWidth="1"/>
    <col min="2557" max="2557" width="5" style="90" customWidth="1"/>
    <col min="2558" max="2573" width="4.453125" style="90" customWidth="1"/>
    <col min="2574" max="2574" width="6.453125" style="90" customWidth="1"/>
    <col min="2575" max="2580" width="4.453125" style="90" customWidth="1"/>
    <col min="2581" max="2582" width="8.7265625" style="90"/>
    <col min="2583" max="2583" width="6.26953125" style="90" customWidth="1"/>
    <col min="2584" max="2584" width="2" style="90" customWidth="1"/>
    <col min="2585" max="2585" width="6.1796875" style="90" customWidth="1"/>
    <col min="2586" max="2810" width="8.7265625" style="90"/>
    <col min="2811" max="2811" width="5.1796875" style="90" customWidth="1"/>
    <col min="2812" max="2812" width="15.26953125" style="90" customWidth="1"/>
    <col min="2813" max="2813" width="5" style="90" customWidth="1"/>
    <col min="2814" max="2829" width="4.453125" style="90" customWidth="1"/>
    <col min="2830" max="2830" width="6.453125" style="90" customWidth="1"/>
    <col min="2831" max="2836" width="4.453125" style="90" customWidth="1"/>
    <col min="2837" max="2838" width="8.7265625" style="90"/>
    <col min="2839" max="2839" width="6.26953125" style="90" customWidth="1"/>
    <col min="2840" max="2840" width="2" style="90" customWidth="1"/>
    <col min="2841" max="2841" width="6.1796875" style="90" customWidth="1"/>
    <col min="2842" max="3066" width="8.7265625" style="90"/>
    <col min="3067" max="3067" width="5.1796875" style="90" customWidth="1"/>
    <col min="3068" max="3068" width="15.26953125" style="90" customWidth="1"/>
    <col min="3069" max="3069" width="5" style="90" customWidth="1"/>
    <col min="3070" max="3085" width="4.453125" style="90" customWidth="1"/>
    <col min="3086" max="3086" width="6.453125" style="90" customWidth="1"/>
    <col min="3087" max="3092" width="4.453125" style="90" customWidth="1"/>
    <col min="3093" max="3094" width="8.7265625" style="90"/>
    <col min="3095" max="3095" width="6.26953125" style="90" customWidth="1"/>
    <col min="3096" max="3096" width="2" style="90" customWidth="1"/>
    <col min="3097" max="3097" width="6.1796875" style="90" customWidth="1"/>
    <col min="3098" max="3322" width="8.7265625" style="90"/>
    <col min="3323" max="3323" width="5.1796875" style="90" customWidth="1"/>
    <col min="3324" max="3324" width="15.26953125" style="90" customWidth="1"/>
    <col min="3325" max="3325" width="5" style="90" customWidth="1"/>
    <col min="3326" max="3341" width="4.453125" style="90" customWidth="1"/>
    <col min="3342" max="3342" width="6.453125" style="90" customWidth="1"/>
    <col min="3343" max="3348" width="4.453125" style="90" customWidth="1"/>
    <col min="3349" max="3350" width="8.7265625" style="90"/>
    <col min="3351" max="3351" width="6.26953125" style="90" customWidth="1"/>
    <col min="3352" max="3352" width="2" style="90" customWidth="1"/>
    <col min="3353" max="3353" width="6.1796875" style="90" customWidth="1"/>
    <col min="3354" max="3578" width="8.7265625" style="90"/>
    <col min="3579" max="3579" width="5.1796875" style="90" customWidth="1"/>
    <col min="3580" max="3580" width="15.26953125" style="90" customWidth="1"/>
    <col min="3581" max="3581" width="5" style="90" customWidth="1"/>
    <col min="3582" max="3597" width="4.453125" style="90" customWidth="1"/>
    <col min="3598" max="3598" width="6.453125" style="90" customWidth="1"/>
    <col min="3599" max="3604" width="4.453125" style="90" customWidth="1"/>
    <col min="3605" max="3606" width="8.7265625" style="90"/>
    <col min="3607" max="3607" width="6.26953125" style="90" customWidth="1"/>
    <col min="3608" max="3608" width="2" style="90" customWidth="1"/>
    <col min="3609" max="3609" width="6.1796875" style="90" customWidth="1"/>
    <col min="3610" max="3834" width="8.7265625" style="90"/>
    <col min="3835" max="3835" width="5.1796875" style="90" customWidth="1"/>
    <col min="3836" max="3836" width="15.26953125" style="90" customWidth="1"/>
    <col min="3837" max="3837" width="5" style="90" customWidth="1"/>
    <col min="3838" max="3853" width="4.453125" style="90" customWidth="1"/>
    <col min="3854" max="3854" width="6.453125" style="90" customWidth="1"/>
    <col min="3855" max="3860" width="4.453125" style="90" customWidth="1"/>
    <col min="3861" max="3862" width="8.7265625" style="90"/>
    <col min="3863" max="3863" width="6.26953125" style="90" customWidth="1"/>
    <col min="3864" max="3864" width="2" style="90" customWidth="1"/>
    <col min="3865" max="3865" width="6.1796875" style="90" customWidth="1"/>
    <col min="3866" max="4090" width="8.7265625" style="90"/>
    <col min="4091" max="4091" width="5.1796875" style="90" customWidth="1"/>
    <col min="4092" max="4092" width="15.26953125" style="90" customWidth="1"/>
    <col min="4093" max="4093" width="5" style="90" customWidth="1"/>
    <col min="4094" max="4109" width="4.453125" style="90" customWidth="1"/>
    <col min="4110" max="4110" width="6.453125" style="90" customWidth="1"/>
    <col min="4111" max="4116" width="4.453125" style="90" customWidth="1"/>
    <col min="4117" max="4118" width="8.7265625" style="90"/>
    <col min="4119" max="4119" width="6.26953125" style="90" customWidth="1"/>
    <col min="4120" max="4120" width="2" style="90" customWidth="1"/>
    <col min="4121" max="4121" width="6.1796875" style="90" customWidth="1"/>
    <col min="4122" max="4346" width="8.7265625" style="90"/>
    <col min="4347" max="4347" width="5.1796875" style="90" customWidth="1"/>
    <col min="4348" max="4348" width="15.26953125" style="90" customWidth="1"/>
    <col min="4349" max="4349" width="5" style="90" customWidth="1"/>
    <col min="4350" max="4365" width="4.453125" style="90" customWidth="1"/>
    <col min="4366" max="4366" width="6.453125" style="90" customWidth="1"/>
    <col min="4367" max="4372" width="4.453125" style="90" customWidth="1"/>
    <col min="4373" max="4374" width="8.7265625" style="90"/>
    <col min="4375" max="4375" width="6.26953125" style="90" customWidth="1"/>
    <col min="4376" max="4376" width="2" style="90" customWidth="1"/>
    <col min="4377" max="4377" width="6.1796875" style="90" customWidth="1"/>
    <col min="4378" max="4602" width="8.7265625" style="90"/>
    <col min="4603" max="4603" width="5.1796875" style="90" customWidth="1"/>
    <col min="4604" max="4604" width="15.26953125" style="90" customWidth="1"/>
    <col min="4605" max="4605" width="5" style="90" customWidth="1"/>
    <col min="4606" max="4621" width="4.453125" style="90" customWidth="1"/>
    <col min="4622" max="4622" width="6.453125" style="90" customWidth="1"/>
    <col min="4623" max="4628" width="4.453125" style="90" customWidth="1"/>
    <col min="4629" max="4630" width="8.7265625" style="90"/>
    <col min="4631" max="4631" width="6.26953125" style="90" customWidth="1"/>
    <col min="4632" max="4632" width="2" style="90" customWidth="1"/>
    <col min="4633" max="4633" width="6.1796875" style="90" customWidth="1"/>
    <col min="4634" max="4858" width="8.7265625" style="90"/>
    <col min="4859" max="4859" width="5.1796875" style="90" customWidth="1"/>
    <col min="4860" max="4860" width="15.26953125" style="90" customWidth="1"/>
    <col min="4861" max="4861" width="5" style="90" customWidth="1"/>
    <col min="4862" max="4877" width="4.453125" style="90" customWidth="1"/>
    <col min="4878" max="4878" width="6.453125" style="90" customWidth="1"/>
    <col min="4879" max="4884" width="4.453125" style="90" customWidth="1"/>
    <col min="4885" max="4886" width="8.7265625" style="90"/>
    <col min="4887" max="4887" width="6.26953125" style="90" customWidth="1"/>
    <col min="4888" max="4888" width="2" style="90" customWidth="1"/>
    <col min="4889" max="4889" width="6.1796875" style="90" customWidth="1"/>
    <col min="4890" max="5114" width="8.7265625" style="90"/>
    <col min="5115" max="5115" width="5.1796875" style="90" customWidth="1"/>
    <col min="5116" max="5116" width="15.26953125" style="90" customWidth="1"/>
    <col min="5117" max="5117" width="5" style="90" customWidth="1"/>
    <col min="5118" max="5133" width="4.453125" style="90" customWidth="1"/>
    <col min="5134" max="5134" width="6.453125" style="90" customWidth="1"/>
    <col min="5135" max="5140" width="4.453125" style="90" customWidth="1"/>
    <col min="5141" max="5142" width="8.7265625" style="90"/>
    <col min="5143" max="5143" width="6.26953125" style="90" customWidth="1"/>
    <col min="5144" max="5144" width="2" style="90" customWidth="1"/>
    <col min="5145" max="5145" width="6.1796875" style="90" customWidth="1"/>
    <col min="5146" max="5370" width="8.7265625" style="90"/>
    <col min="5371" max="5371" width="5.1796875" style="90" customWidth="1"/>
    <col min="5372" max="5372" width="15.26953125" style="90" customWidth="1"/>
    <col min="5373" max="5373" width="5" style="90" customWidth="1"/>
    <col min="5374" max="5389" width="4.453125" style="90" customWidth="1"/>
    <col min="5390" max="5390" width="6.453125" style="90" customWidth="1"/>
    <col min="5391" max="5396" width="4.453125" style="90" customWidth="1"/>
    <col min="5397" max="5398" width="8.7265625" style="90"/>
    <col min="5399" max="5399" width="6.26953125" style="90" customWidth="1"/>
    <col min="5400" max="5400" width="2" style="90" customWidth="1"/>
    <col min="5401" max="5401" width="6.1796875" style="90" customWidth="1"/>
    <col min="5402" max="5626" width="8.7265625" style="90"/>
    <col min="5627" max="5627" width="5.1796875" style="90" customWidth="1"/>
    <col min="5628" max="5628" width="15.26953125" style="90" customWidth="1"/>
    <col min="5629" max="5629" width="5" style="90" customWidth="1"/>
    <col min="5630" max="5645" width="4.453125" style="90" customWidth="1"/>
    <col min="5646" max="5646" width="6.453125" style="90" customWidth="1"/>
    <col min="5647" max="5652" width="4.453125" style="90" customWidth="1"/>
    <col min="5653" max="5654" width="8.7265625" style="90"/>
    <col min="5655" max="5655" width="6.26953125" style="90" customWidth="1"/>
    <col min="5656" max="5656" width="2" style="90" customWidth="1"/>
    <col min="5657" max="5657" width="6.1796875" style="90" customWidth="1"/>
    <col min="5658" max="5882" width="8.7265625" style="90"/>
    <col min="5883" max="5883" width="5.1796875" style="90" customWidth="1"/>
    <col min="5884" max="5884" width="15.26953125" style="90" customWidth="1"/>
    <col min="5885" max="5885" width="5" style="90" customWidth="1"/>
    <col min="5886" max="5901" width="4.453125" style="90" customWidth="1"/>
    <col min="5902" max="5902" width="6.453125" style="90" customWidth="1"/>
    <col min="5903" max="5908" width="4.453125" style="90" customWidth="1"/>
    <col min="5909" max="5910" width="8.7265625" style="90"/>
    <col min="5911" max="5911" width="6.26953125" style="90" customWidth="1"/>
    <col min="5912" max="5912" width="2" style="90" customWidth="1"/>
    <col min="5913" max="5913" width="6.1796875" style="90" customWidth="1"/>
    <col min="5914" max="6138" width="8.7265625" style="90"/>
    <col min="6139" max="6139" width="5.1796875" style="90" customWidth="1"/>
    <col min="6140" max="6140" width="15.26953125" style="90" customWidth="1"/>
    <col min="6141" max="6141" width="5" style="90" customWidth="1"/>
    <col min="6142" max="6157" width="4.453125" style="90" customWidth="1"/>
    <col min="6158" max="6158" width="6.453125" style="90" customWidth="1"/>
    <col min="6159" max="6164" width="4.453125" style="90" customWidth="1"/>
    <col min="6165" max="6166" width="8.7265625" style="90"/>
    <col min="6167" max="6167" width="6.26953125" style="90" customWidth="1"/>
    <col min="6168" max="6168" width="2" style="90" customWidth="1"/>
    <col min="6169" max="6169" width="6.1796875" style="90" customWidth="1"/>
    <col min="6170" max="6394" width="8.7265625" style="90"/>
    <col min="6395" max="6395" width="5.1796875" style="90" customWidth="1"/>
    <col min="6396" max="6396" width="15.26953125" style="90" customWidth="1"/>
    <col min="6397" max="6397" width="5" style="90" customWidth="1"/>
    <col min="6398" max="6413" width="4.453125" style="90" customWidth="1"/>
    <col min="6414" max="6414" width="6.453125" style="90" customWidth="1"/>
    <col min="6415" max="6420" width="4.453125" style="90" customWidth="1"/>
    <col min="6421" max="6422" width="8.7265625" style="90"/>
    <col min="6423" max="6423" width="6.26953125" style="90" customWidth="1"/>
    <col min="6424" max="6424" width="2" style="90" customWidth="1"/>
    <col min="6425" max="6425" width="6.1796875" style="90" customWidth="1"/>
    <col min="6426" max="6650" width="8.7265625" style="90"/>
    <col min="6651" max="6651" width="5.1796875" style="90" customWidth="1"/>
    <col min="6652" max="6652" width="15.26953125" style="90" customWidth="1"/>
    <col min="6653" max="6653" width="5" style="90" customWidth="1"/>
    <col min="6654" max="6669" width="4.453125" style="90" customWidth="1"/>
    <col min="6670" max="6670" width="6.453125" style="90" customWidth="1"/>
    <col min="6671" max="6676" width="4.453125" style="90" customWidth="1"/>
    <col min="6677" max="6678" width="8.7265625" style="90"/>
    <col min="6679" max="6679" width="6.26953125" style="90" customWidth="1"/>
    <col min="6680" max="6680" width="2" style="90" customWidth="1"/>
    <col min="6681" max="6681" width="6.1796875" style="90" customWidth="1"/>
    <col min="6682" max="6906" width="8.7265625" style="90"/>
    <col min="6907" max="6907" width="5.1796875" style="90" customWidth="1"/>
    <col min="6908" max="6908" width="15.26953125" style="90" customWidth="1"/>
    <col min="6909" max="6909" width="5" style="90" customWidth="1"/>
    <col min="6910" max="6925" width="4.453125" style="90" customWidth="1"/>
    <col min="6926" max="6926" width="6.453125" style="90" customWidth="1"/>
    <col min="6927" max="6932" width="4.453125" style="90" customWidth="1"/>
    <col min="6933" max="6934" width="8.7265625" style="90"/>
    <col min="6935" max="6935" width="6.26953125" style="90" customWidth="1"/>
    <col min="6936" max="6936" width="2" style="90" customWidth="1"/>
    <col min="6937" max="6937" width="6.1796875" style="90" customWidth="1"/>
    <col min="6938" max="7162" width="8.7265625" style="90"/>
    <col min="7163" max="7163" width="5.1796875" style="90" customWidth="1"/>
    <col min="7164" max="7164" width="15.26953125" style="90" customWidth="1"/>
    <col min="7165" max="7165" width="5" style="90" customWidth="1"/>
    <col min="7166" max="7181" width="4.453125" style="90" customWidth="1"/>
    <col min="7182" max="7182" width="6.453125" style="90" customWidth="1"/>
    <col min="7183" max="7188" width="4.453125" style="90" customWidth="1"/>
    <col min="7189" max="7190" width="8.7265625" style="90"/>
    <col min="7191" max="7191" width="6.26953125" style="90" customWidth="1"/>
    <col min="7192" max="7192" width="2" style="90" customWidth="1"/>
    <col min="7193" max="7193" width="6.1796875" style="90" customWidth="1"/>
    <col min="7194" max="7418" width="8.7265625" style="90"/>
    <col min="7419" max="7419" width="5.1796875" style="90" customWidth="1"/>
    <col min="7420" max="7420" width="15.26953125" style="90" customWidth="1"/>
    <col min="7421" max="7421" width="5" style="90" customWidth="1"/>
    <col min="7422" max="7437" width="4.453125" style="90" customWidth="1"/>
    <col min="7438" max="7438" width="6.453125" style="90" customWidth="1"/>
    <col min="7439" max="7444" width="4.453125" style="90" customWidth="1"/>
    <col min="7445" max="7446" width="8.7265625" style="90"/>
    <col min="7447" max="7447" width="6.26953125" style="90" customWidth="1"/>
    <col min="7448" max="7448" width="2" style="90" customWidth="1"/>
    <col min="7449" max="7449" width="6.1796875" style="90" customWidth="1"/>
    <col min="7450" max="7674" width="8.7265625" style="90"/>
    <col min="7675" max="7675" width="5.1796875" style="90" customWidth="1"/>
    <col min="7676" max="7676" width="15.26953125" style="90" customWidth="1"/>
    <col min="7677" max="7677" width="5" style="90" customWidth="1"/>
    <col min="7678" max="7693" width="4.453125" style="90" customWidth="1"/>
    <col min="7694" max="7694" width="6.453125" style="90" customWidth="1"/>
    <col min="7695" max="7700" width="4.453125" style="90" customWidth="1"/>
    <col min="7701" max="7702" width="8.7265625" style="90"/>
    <col min="7703" max="7703" width="6.26953125" style="90" customWidth="1"/>
    <col min="7704" max="7704" width="2" style="90" customWidth="1"/>
    <col min="7705" max="7705" width="6.1796875" style="90" customWidth="1"/>
    <col min="7706" max="7930" width="8.7265625" style="90"/>
    <col min="7931" max="7931" width="5.1796875" style="90" customWidth="1"/>
    <col min="7932" max="7932" width="15.26953125" style="90" customWidth="1"/>
    <col min="7933" max="7933" width="5" style="90" customWidth="1"/>
    <col min="7934" max="7949" width="4.453125" style="90" customWidth="1"/>
    <col min="7950" max="7950" width="6.453125" style="90" customWidth="1"/>
    <col min="7951" max="7956" width="4.453125" style="90" customWidth="1"/>
    <col min="7957" max="7958" width="8.7265625" style="90"/>
    <col min="7959" max="7959" width="6.26953125" style="90" customWidth="1"/>
    <col min="7960" max="7960" width="2" style="90" customWidth="1"/>
    <col min="7961" max="7961" width="6.1796875" style="90" customWidth="1"/>
    <col min="7962" max="8186" width="8.7265625" style="90"/>
    <col min="8187" max="8187" width="5.1796875" style="90" customWidth="1"/>
    <col min="8188" max="8188" width="15.26953125" style="90" customWidth="1"/>
    <col min="8189" max="8189" width="5" style="90" customWidth="1"/>
    <col min="8190" max="8205" width="4.453125" style="90" customWidth="1"/>
    <col min="8206" max="8206" width="6.453125" style="90" customWidth="1"/>
    <col min="8207" max="8212" width="4.453125" style="90" customWidth="1"/>
    <col min="8213" max="8214" width="8.7265625" style="90"/>
    <col min="8215" max="8215" width="6.26953125" style="90" customWidth="1"/>
    <col min="8216" max="8216" width="2" style="90" customWidth="1"/>
    <col min="8217" max="8217" width="6.1796875" style="90" customWidth="1"/>
    <col min="8218" max="8442" width="8.7265625" style="90"/>
    <col min="8443" max="8443" width="5.1796875" style="90" customWidth="1"/>
    <col min="8444" max="8444" width="15.26953125" style="90" customWidth="1"/>
    <col min="8445" max="8445" width="5" style="90" customWidth="1"/>
    <col min="8446" max="8461" width="4.453125" style="90" customWidth="1"/>
    <col min="8462" max="8462" width="6.453125" style="90" customWidth="1"/>
    <col min="8463" max="8468" width="4.453125" style="90" customWidth="1"/>
    <col min="8469" max="8470" width="8.7265625" style="90"/>
    <col min="8471" max="8471" width="6.26953125" style="90" customWidth="1"/>
    <col min="8472" max="8472" width="2" style="90" customWidth="1"/>
    <col min="8473" max="8473" width="6.1796875" style="90" customWidth="1"/>
    <col min="8474" max="8698" width="8.7265625" style="90"/>
    <col min="8699" max="8699" width="5.1796875" style="90" customWidth="1"/>
    <col min="8700" max="8700" width="15.26953125" style="90" customWidth="1"/>
    <col min="8701" max="8701" width="5" style="90" customWidth="1"/>
    <col min="8702" max="8717" width="4.453125" style="90" customWidth="1"/>
    <col min="8718" max="8718" width="6.453125" style="90" customWidth="1"/>
    <col min="8719" max="8724" width="4.453125" style="90" customWidth="1"/>
    <col min="8725" max="8726" width="8.7265625" style="90"/>
    <col min="8727" max="8727" width="6.26953125" style="90" customWidth="1"/>
    <col min="8728" max="8728" width="2" style="90" customWidth="1"/>
    <col min="8729" max="8729" width="6.1796875" style="90" customWidth="1"/>
    <col min="8730" max="8954" width="8.7265625" style="90"/>
    <col min="8955" max="8955" width="5.1796875" style="90" customWidth="1"/>
    <col min="8956" max="8956" width="15.26953125" style="90" customWidth="1"/>
    <col min="8957" max="8957" width="5" style="90" customWidth="1"/>
    <col min="8958" max="8973" width="4.453125" style="90" customWidth="1"/>
    <col min="8974" max="8974" width="6.453125" style="90" customWidth="1"/>
    <col min="8975" max="8980" width="4.453125" style="90" customWidth="1"/>
    <col min="8981" max="8982" width="8.7265625" style="90"/>
    <col min="8983" max="8983" width="6.26953125" style="90" customWidth="1"/>
    <col min="8984" max="8984" width="2" style="90" customWidth="1"/>
    <col min="8985" max="8985" width="6.1796875" style="90" customWidth="1"/>
    <col min="8986" max="9210" width="8.7265625" style="90"/>
    <col min="9211" max="9211" width="5.1796875" style="90" customWidth="1"/>
    <col min="9212" max="9212" width="15.26953125" style="90" customWidth="1"/>
    <col min="9213" max="9213" width="5" style="90" customWidth="1"/>
    <col min="9214" max="9229" width="4.453125" style="90" customWidth="1"/>
    <col min="9230" max="9230" width="6.453125" style="90" customWidth="1"/>
    <col min="9231" max="9236" width="4.453125" style="90" customWidth="1"/>
    <col min="9237" max="9238" width="8.7265625" style="90"/>
    <col min="9239" max="9239" width="6.26953125" style="90" customWidth="1"/>
    <col min="9240" max="9240" width="2" style="90" customWidth="1"/>
    <col min="9241" max="9241" width="6.1796875" style="90" customWidth="1"/>
    <col min="9242" max="9466" width="8.7265625" style="90"/>
    <col min="9467" max="9467" width="5.1796875" style="90" customWidth="1"/>
    <col min="9468" max="9468" width="15.26953125" style="90" customWidth="1"/>
    <col min="9469" max="9469" width="5" style="90" customWidth="1"/>
    <col min="9470" max="9485" width="4.453125" style="90" customWidth="1"/>
    <col min="9486" max="9486" width="6.453125" style="90" customWidth="1"/>
    <col min="9487" max="9492" width="4.453125" style="90" customWidth="1"/>
    <col min="9493" max="9494" width="8.7265625" style="90"/>
    <col min="9495" max="9495" width="6.26953125" style="90" customWidth="1"/>
    <col min="9496" max="9496" width="2" style="90" customWidth="1"/>
    <col min="9497" max="9497" width="6.1796875" style="90" customWidth="1"/>
    <col min="9498" max="9722" width="8.7265625" style="90"/>
    <col min="9723" max="9723" width="5.1796875" style="90" customWidth="1"/>
    <col min="9724" max="9724" width="15.26953125" style="90" customWidth="1"/>
    <col min="9725" max="9725" width="5" style="90" customWidth="1"/>
    <col min="9726" max="9741" width="4.453125" style="90" customWidth="1"/>
    <col min="9742" max="9742" width="6.453125" style="90" customWidth="1"/>
    <col min="9743" max="9748" width="4.453125" style="90" customWidth="1"/>
    <col min="9749" max="9750" width="8.7265625" style="90"/>
    <col min="9751" max="9751" width="6.26953125" style="90" customWidth="1"/>
    <col min="9752" max="9752" width="2" style="90" customWidth="1"/>
    <col min="9753" max="9753" width="6.1796875" style="90" customWidth="1"/>
    <col min="9754" max="9978" width="8.7265625" style="90"/>
    <col min="9979" max="9979" width="5.1796875" style="90" customWidth="1"/>
    <col min="9980" max="9980" width="15.26953125" style="90" customWidth="1"/>
    <col min="9981" max="9981" width="5" style="90" customWidth="1"/>
    <col min="9982" max="9997" width="4.453125" style="90" customWidth="1"/>
    <col min="9998" max="9998" width="6.453125" style="90" customWidth="1"/>
    <col min="9999" max="10004" width="4.453125" style="90" customWidth="1"/>
    <col min="10005" max="10006" width="8.7265625" style="90"/>
    <col min="10007" max="10007" width="6.26953125" style="90" customWidth="1"/>
    <col min="10008" max="10008" width="2" style="90" customWidth="1"/>
    <col min="10009" max="10009" width="6.1796875" style="90" customWidth="1"/>
    <col min="10010" max="10234" width="8.7265625" style="90"/>
    <col min="10235" max="10235" width="5.1796875" style="90" customWidth="1"/>
    <col min="10236" max="10236" width="15.26953125" style="90" customWidth="1"/>
    <col min="10237" max="10237" width="5" style="90" customWidth="1"/>
    <col min="10238" max="10253" width="4.453125" style="90" customWidth="1"/>
    <col min="10254" max="10254" width="6.453125" style="90" customWidth="1"/>
    <col min="10255" max="10260" width="4.453125" style="90" customWidth="1"/>
    <col min="10261" max="10262" width="8.7265625" style="90"/>
    <col min="10263" max="10263" width="6.26953125" style="90" customWidth="1"/>
    <col min="10264" max="10264" width="2" style="90" customWidth="1"/>
    <col min="10265" max="10265" width="6.1796875" style="90" customWidth="1"/>
    <col min="10266" max="10490" width="8.7265625" style="90"/>
    <col min="10491" max="10491" width="5.1796875" style="90" customWidth="1"/>
    <col min="10492" max="10492" width="15.26953125" style="90" customWidth="1"/>
    <col min="10493" max="10493" width="5" style="90" customWidth="1"/>
    <col min="10494" max="10509" width="4.453125" style="90" customWidth="1"/>
    <col min="10510" max="10510" width="6.453125" style="90" customWidth="1"/>
    <col min="10511" max="10516" width="4.453125" style="90" customWidth="1"/>
    <col min="10517" max="10518" width="8.7265625" style="90"/>
    <col min="10519" max="10519" width="6.26953125" style="90" customWidth="1"/>
    <col min="10520" max="10520" width="2" style="90" customWidth="1"/>
    <col min="10521" max="10521" width="6.1796875" style="90" customWidth="1"/>
    <col min="10522" max="10746" width="8.7265625" style="90"/>
    <col min="10747" max="10747" width="5.1796875" style="90" customWidth="1"/>
    <col min="10748" max="10748" width="15.26953125" style="90" customWidth="1"/>
    <col min="10749" max="10749" width="5" style="90" customWidth="1"/>
    <col min="10750" max="10765" width="4.453125" style="90" customWidth="1"/>
    <col min="10766" max="10766" width="6.453125" style="90" customWidth="1"/>
    <col min="10767" max="10772" width="4.453125" style="90" customWidth="1"/>
    <col min="10773" max="10774" width="8.7265625" style="90"/>
    <col min="10775" max="10775" width="6.26953125" style="90" customWidth="1"/>
    <col min="10776" max="10776" width="2" style="90" customWidth="1"/>
    <col min="10777" max="10777" width="6.1796875" style="90" customWidth="1"/>
    <col min="10778" max="11002" width="8.7265625" style="90"/>
    <col min="11003" max="11003" width="5.1796875" style="90" customWidth="1"/>
    <col min="11004" max="11004" width="15.26953125" style="90" customWidth="1"/>
    <col min="11005" max="11005" width="5" style="90" customWidth="1"/>
    <col min="11006" max="11021" width="4.453125" style="90" customWidth="1"/>
    <col min="11022" max="11022" width="6.453125" style="90" customWidth="1"/>
    <col min="11023" max="11028" width="4.453125" style="90" customWidth="1"/>
    <col min="11029" max="11030" width="8.7265625" style="90"/>
    <col min="11031" max="11031" width="6.26953125" style="90" customWidth="1"/>
    <col min="11032" max="11032" width="2" style="90" customWidth="1"/>
    <col min="11033" max="11033" width="6.1796875" style="90" customWidth="1"/>
    <col min="11034" max="11258" width="8.7265625" style="90"/>
    <col min="11259" max="11259" width="5.1796875" style="90" customWidth="1"/>
    <col min="11260" max="11260" width="15.26953125" style="90" customWidth="1"/>
    <col min="11261" max="11261" width="5" style="90" customWidth="1"/>
    <col min="11262" max="11277" width="4.453125" style="90" customWidth="1"/>
    <col min="11278" max="11278" width="6.453125" style="90" customWidth="1"/>
    <col min="11279" max="11284" width="4.453125" style="90" customWidth="1"/>
    <col min="11285" max="11286" width="8.7265625" style="90"/>
    <col min="11287" max="11287" width="6.26953125" style="90" customWidth="1"/>
    <col min="11288" max="11288" width="2" style="90" customWidth="1"/>
    <col min="11289" max="11289" width="6.1796875" style="90" customWidth="1"/>
    <col min="11290" max="11514" width="8.7265625" style="90"/>
    <col min="11515" max="11515" width="5.1796875" style="90" customWidth="1"/>
    <col min="11516" max="11516" width="15.26953125" style="90" customWidth="1"/>
    <col min="11517" max="11517" width="5" style="90" customWidth="1"/>
    <col min="11518" max="11533" width="4.453125" style="90" customWidth="1"/>
    <col min="11534" max="11534" width="6.453125" style="90" customWidth="1"/>
    <col min="11535" max="11540" width="4.453125" style="90" customWidth="1"/>
    <col min="11541" max="11542" width="8.7265625" style="90"/>
    <col min="11543" max="11543" width="6.26953125" style="90" customWidth="1"/>
    <col min="11544" max="11544" width="2" style="90" customWidth="1"/>
    <col min="11545" max="11545" width="6.1796875" style="90" customWidth="1"/>
    <col min="11546" max="11770" width="8.7265625" style="90"/>
    <col min="11771" max="11771" width="5.1796875" style="90" customWidth="1"/>
    <col min="11772" max="11772" width="15.26953125" style="90" customWidth="1"/>
    <col min="11773" max="11773" width="5" style="90" customWidth="1"/>
    <col min="11774" max="11789" width="4.453125" style="90" customWidth="1"/>
    <col min="11790" max="11790" width="6.453125" style="90" customWidth="1"/>
    <col min="11791" max="11796" width="4.453125" style="90" customWidth="1"/>
    <col min="11797" max="11798" width="8.7265625" style="90"/>
    <col min="11799" max="11799" width="6.26953125" style="90" customWidth="1"/>
    <col min="11800" max="11800" width="2" style="90" customWidth="1"/>
    <col min="11801" max="11801" width="6.1796875" style="90" customWidth="1"/>
    <col min="11802" max="12026" width="8.7265625" style="90"/>
    <col min="12027" max="12027" width="5.1796875" style="90" customWidth="1"/>
    <col min="12028" max="12028" width="15.26953125" style="90" customWidth="1"/>
    <col min="12029" max="12029" width="5" style="90" customWidth="1"/>
    <col min="12030" max="12045" width="4.453125" style="90" customWidth="1"/>
    <col min="12046" max="12046" width="6.453125" style="90" customWidth="1"/>
    <col min="12047" max="12052" width="4.453125" style="90" customWidth="1"/>
    <col min="12053" max="12054" width="8.7265625" style="90"/>
    <col min="12055" max="12055" width="6.26953125" style="90" customWidth="1"/>
    <col min="12056" max="12056" width="2" style="90" customWidth="1"/>
    <col min="12057" max="12057" width="6.1796875" style="90" customWidth="1"/>
    <col min="12058" max="12282" width="8.7265625" style="90"/>
    <col min="12283" max="12283" width="5.1796875" style="90" customWidth="1"/>
    <col min="12284" max="12284" width="15.26953125" style="90" customWidth="1"/>
    <col min="12285" max="12285" width="5" style="90" customWidth="1"/>
    <col min="12286" max="12301" width="4.453125" style="90" customWidth="1"/>
    <col min="12302" max="12302" width="6.453125" style="90" customWidth="1"/>
    <col min="12303" max="12308" width="4.453125" style="90" customWidth="1"/>
    <col min="12309" max="12310" width="8.7265625" style="90"/>
    <col min="12311" max="12311" width="6.26953125" style="90" customWidth="1"/>
    <col min="12312" max="12312" width="2" style="90" customWidth="1"/>
    <col min="12313" max="12313" width="6.1796875" style="90" customWidth="1"/>
    <col min="12314" max="12538" width="8.7265625" style="90"/>
    <col min="12539" max="12539" width="5.1796875" style="90" customWidth="1"/>
    <col min="12540" max="12540" width="15.26953125" style="90" customWidth="1"/>
    <col min="12541" max="12541" width="5" style="90" customWidth="1"/>
    <col min="12542" max="12557" width="4.453125" style="90" customWidth="1"/>
    <col min="12558" max="12558" width="6.453125" style="90" customWidth="1"/>
    <col min="12559" max="12564" width="4.453125" style="90" customWidth="1"/>
    <col min="12565" max="12566" width="8.7265625" style="90"/>
    <col min="12567" max="12567" width="6.26953125" style="90" customWidth="1"/>
    <col min="12568" max="12568" width="2" style="90" customWidth="1"/>
    <col min="12569" max="12569" width="6.1796875" style="90" customWidth="1"/>
    <col min="12570" max="12794" width="8.7265625" style="90"/>
    <col min="12795" max="12795" width="5.1796875" style="90" customWidth="1"/>
    <col min="12796" max="12796" width="15.26953125" style="90" customWidth="1"/>
    <col min="12797" max="12797" width="5" style="90" customWidth="1"/>
    <col min="12798" max="12813" width="4.453125" style="90" customWidth="1"/>
    <col min="12814" max="12814" width="6.453125" style="90" customWidth="1"/>
    <col min="12815" max="12820" width="4.453125" style="90" customWidth="1"/>
    <col min="12821" max="12822" width="8.7265625" style="90"/>
    <col min="12823" max="12823" width="6.26953125" style="90" customWidth="1"/>
    <col min="12824" max="12824" width="2" style="90" customWidth="1"/>
    <col min="12825" max="12825" width="6.1796875" style="90" customWidth="1"/>
    <col min="12826" max="13050" width="8.7265625" style="90"/>
    <col min="13051" max="13051" width="5.1796875" style="90" customWidth="1"/>
    <col min="13052" max="13052" width="15.26953125" style="90" customWidth="1"/>
    <col min="13053" max="13053" width="5" style="90" customWidth="1"/>
    <col min="13054" max="13069" width="4.453125" style="90" customWidth="1"/>
    <col min="13070" max="13070" width="6.453125" style="90" customWidth="1"/>
    <col min="13071" max="13076" width="4.453125" style="90" customWidth="1"/>
    <col min="13077" max="13078" width="8.7265625" style="90"/>
    <col min="13079" max="13079" width="6.26953125" style="90" customWidth="1"/>
    <col min="13080" max="13080" width="2" style="90" customWidth="1"/>
    <col min="13081" max="13081" width="6.1796875" style="90" customWidth="1"/>
    <col min="13082" max="13306" width="8.7265625" style="90"/>
    <col min="13307" max="13307" width="5.1796875" style="90" customWidth="1"/>
    <col min="13308" max="13308" width="15.26953125" style="90" customWidth="1"/>
    <col min="13309" max="13309" width="5" style="90" customWidth="1"/>
    <col min="13310" max="13325" width="4.453125" style="90" customWidth="1"/>
    <col min="13326" max="13326" width="6.453125" style="90" customWidth="1"/>
    <col min="13327" max="13332" width="4.453125" style="90" customWidth="1"/>
    <col min="13333" max="13334" width="8.7265625" style="90"/>
    <col min="13335" max="13335" width="6.26953125" style="90" customWidth="1"/>
    <col min="13336" max="13336" width="2" style="90" customWidth="1"/>
    <col min="13337" max="13337" width="6.1796875" style="90" customWidth="1"/>
    <col min="13338" max="13562" width="8.7265625" style="90"/>
    <col min="13563" max="13563" width="5.1796875" style="90" customWidth="1"/>
    <col min="13564" max="13564" width="15.26953125" style="90" customWidth="1"/>
    <col min="13565" max="13565" width="5" style="90" customWidth="1"/>
    <col min="13566" max="13581" width="4.453125" style="90" customWidth="1"/>
    <col min="13582" max="13582" width="6.453125" style="90" customWidth="1"/>
    <col min="13583" max="13588" width="4.453125" style="90" customWidth="1"/>
    <col min="13589" max="13590" width="8.7265625" style="90"/>
    <col min="13591" max="13591" width="6.26953125" style="90" customWidth="1"/>
    <col min="13592" max="13592" width="2" style="90" customWidth="1"/>
    <col min="13593" max="13593" width="6.1796875" style="90" customWidth="1"/>
    <col min="13594" max="13818" width="8.7265625" style="90"/>
    <col min="13819" max="13819" width="5.1796875" style="90" customWidth="1"/>
    <col min="13820" max="13820" width="15.26953125" style="90" customWidth="1"/>
    <col min="13821" max="13821" width="5" style="90" customWidth="1"/>
    <col min="13822" max="13837" width="4.453125" style="90" customWidth="1"/>
    <col min="13838" max="13838" width="6.453125" style="90" customWidth="1"/>
    <col min="13839" max="13844" width="4.453125" style="90" customWidth="1"/>
    <col min="13845" max="13846" width="8.7265625" style="90"/>
    <col min="13847" max="13847" width="6.26953125" style="90" customWidth="1"/>
    <col min="13848" max="13848" width="2" style="90" customWidth="1"/>
    <col min="13849" max="13849" width="6.1796875" style="90" customWidth="1"/>
    <col min="13850" max="14074" width="8.7265625" style="90"/>
    <col min="14075" max="14075" width="5.1796875" style="90" customWidth="1"/>
    <col min="14076" max="14076" width="15.26953125" style="90" customWidth="1"/>
    <col min="14077" max="14077" width="5" style="90" customWidth="1"/>
    <col min="14078" max="14093" width="4.453125" style="90" customWidth="1"/>
    <col min="14094" max="14094" width="6.453125" style="90" customWidth="1"/>
    <col min="14095" max="14100" width="4.453125" style="90" customWidth="1"/>
    <col min="14101" max="14102" width="8.7265625" style="90"/>
    <col min="14103" max="14103" width="6.26953125" style="90" customWidth="1"/>
    <col min="14104" max="14104" width="2" style="90" customWidth="1"/>
    <col min="14105" max="14105" width="6.1796875" style="90" customWidth="1"/>
    <col min="14106" max="14330" width="8.7265625" style="90"/>
    <col min="14331" max="14331" width="5.1796875" style="90" customWidth="1"/>
    <col min="14332" max="14332" width="15.26953125" style="90" customWidth="1"/>
    <col min="14333" max="14333" width="5" style="90" customWidth="1"/>
    <col min="14334" max="14349" width="4.453125" style="90" customWidth="1"/>
    <col min="14350" max="14350" width="6.453125" style="90" customWidth="1"/>
    <col min="14351" max="14356" width="4.453125" style="90" customWidth="1"/>
    <col min="14357" max="14358" width="8.7265625" style="90"/>
    <col min="14359" max="14359" width="6.26953125" style="90" customWidth="1"/>
    <col min="14360" max="14360" width="2" style="90" customWidth="1"/>
    <col min="14361" max="14361" width="6.1796875" style="90" customWidth="1"/>
    <col min="14362" max="14586" width="8.7265625" style="90"/>
    <col min="14587" max="14587" width="5.1796875" style="90" customWidth="1"/>
    <col min="14588" max="14588" width="15.26953125" style="90" customWidth="1"/>
    <col min="14589" max="14589" width="5" style="90" customWidth="1"/>
    <col min="14590" max="14605" width="4.453125" style="90" customWidth="1"/>
    <col min="14606" max="14606" width="6.453125" style="90" customWidth="1"/>
    <col min="14607" max="14612" width="4.453125" style="90" customWidth="1"/>
    <col min="14613" max="14614" width="8.7265625" style="90"/>
    <col min="14615" max="14615" width="6.26953125" style="90" customWidth="1"/>
    <col min="14616" max="14616" width="2" style="90" customWidth="1"/>
    <col min="14617" max="14617" width="6.1796875" style="90" customWidth="1"/>
    <col min="14618" max="14842" width="8.7265625" style="90"/>
    <col min="14843" max="14843" width="5.1796875" style="90" customWidth="1"/>
    <col min="14844" max="14844" width="15.26953125" style="90" customWidth="1"/>
    <col min="14845" max="14845" width="5" style="90" customWidth="1"/>
    <col min="14846" max="14861" width="4.453125" style="90" customWidth="1"/>
    <col min="14862" max="14862" width="6.453125" style="90" customWidth="1"/>
    <col min="14863" max="14868" width="4.453125" style="90" customWidth="1"/>
    <col min="14869" max="14870" width="8.7265625" style="90"/>
    <col min="14871" max="14871" width="6.26953125" style="90" customWidth="1"/>
    <col min="14872" max="14872" width="2" style="90" customWidth="1"/>
    <col min="14873" max="14873" width="6.1796875" style="90" customWidth="1"/>
    <col min="14874" max="15098" width="8.7265625" style="90"/>
    <col min="15099" max="15099" width="5.1796875" style="90" customWidth="1"/>
    <col min="15100" max="15100" width="15.26953125" style="90" customWidth="1"/>
    <col min="15101" max="15101" width="5" style="90" customWidth="1"/>
    <col min="15102" max="15117" width="4.453125" style="90" customWidth="1"/>
    <col min="15118" max="15118" width="6.453125" style="90" customWidth="1"/>
    <col min="15119" max="15124" width="4.453125" style="90" customWidth="1"/>
    <col min="15125" max="15126" width="8.7265625" style="90"/>
    <col min="15127" max="15127" width="6.26953125" style="90" customWidth="1"/>
    <col min="15128" max="15128" width="2" style="90" customWidth="1"/>
    <col min="15129" max="15129" width="6.1796875" style="90" customWidth="1"/>
    <col min="15130" max="15354" width="8.7265625" style="90"/>
    <col min="15355" max="15355" width="5.1796875" style="90" customWidth="1"/>
    <col min="15356" max="15356" width="15.26953125" style="90" customWidth="1"/>
    <col min="15357" max="15357" width="5" style="90" customWidth="1"/>
    <col min="15358" max="15373" width="4.453125" style="90" customWidth="1"/>
    <col min="15374" max="15374" width="6.453125" style="90" customWidth="1"/>
    <col min="15375" max="15380" width="4.453125" style="90" customWidth="1"/>
    <col min="15381" max="15382" width="8.7265625" style="90"/>
    <col min="15383" max="15383" width="6.26953125" style="90" customWidth="1"/>
    <col min="15384" max="15384" width="2" style="90" customWidth="1"/>
    <col min="15385" max="15385" width="6.1796875" style="90" customWidth="1"/>
    <col min="15386" max="15610" width="8.7265625" style="90"/>
    <col min="15611" max="15611" width="5.1796875" style="90" customWidth="1"/>
    <col min="15612" max="15612" width="15.26953125" style="90" customWidth="1"/>
    <col min="15613" max="15613" width="5" style="90" customWidth="1"/>
    <col min="15614" max="15629" width="4.453125" style="90" customWidth="1"/>
    <col min="15630" max="15630" width="6.453125" style="90" customWidth="1"/>
    <col min="15631" max="15636" width="4.453125" style="90" customWidth="1"/>
    <col min="15637" max="15638" width="8.7265625" style="90"/>
    <col min="15639" max="15639" width="6.26953125" style="90" customWidth="1"/>
    <col min="15640" max="15640" width="2" style="90" customWidth="1"/>
    <col min="15641" max="15641" width="6.1796875" style="90" customWidth="1"/>
    <col min="15642" max="15866" width="8.7265625" style="90"/>
    <col min="15867" max="15867" width="5.1796875" style="90" customWidth="1"/>
    <col min="15868" max="15868" width="15.26953125" style="90" customWidth="1"/>
    <col min="15869" max="15869" width="5" style="90" customWidth="1"/>
    <col min="15870" max="15885" width="4.453125" style="90" customWidth="1"/>
    <col min="15886" max="15886" width="6.453125" style="90" customWidth="1"/>
    <col min="15887" max="15892" width="4.453125" style="90" customWidth="1"/>
    <col min="15893" max="15894" width="8.7265625" style="90"/>
    <col min="15895" max="15895" width="6.26953125" style="90" customWidth="1"/>
    <col min="15896" max="15896" width="2" style="90" customWidth="1"/>
    <col min="15897" max="15897" width="6.1796875" style="90" customWidth="1"/>
    <col min="15898" max="16122" width="8.7265625" style="90"/>
    <col min="16123" max="16123" width="5.1796875" style="90" customWidth="1"/>
    <col min="16124" max="16124" width="15.26953125" style="90" customWidth="1"/>
    <col min="16125" max="16125" width="5" style="90" customWidth="1"/>
    <col min="16126" max="16141" width="4.453125" style="90" customWidth="1"/>
    <col min="16142" max="16142" width="6.453125" style="90" customWidth="1"/>
    <col min="16143" max="16148" width="4.453125" style="90" customWidth="1"/>
    <col min="16149" max="16150" width="8.7265625" style="90"/>
    <col min="16151" max="16151" width="6.26953125" style="90" customWidth="1"/>
    <col min="16152" max="16152" width="2" style="90" customWidth="1"/>
    <col min="16153" max="16153" width="6.1796875" style="90" customWidth="1"/>
    <col min="16154" max="16384" width="8.7265625" style="90"/>
  </cols>
  <sheetData>
    <row r="1" spans="1:26" ht="18" customHeight="1" x14ac:dyDescent="0.35">
      <c r="A1" s="311">
        <v>3</v>
      </c>
      <c r="B1" s="312"/>
      <c r="C1" s="279" t="s">
        <v>35</v>
      </c>
      <c r="D1" s="275"/>
      <c r="E1" s="276"/>
      <c r="F1" s="279" t="s">
        <v>37</v>
      </c>
      <c r="G1" s="275"/>
      <c r="H1" s="276"/>
      <c r="I1" s="279" t="s">
        <v>40</v>
      </c>
      <c r="J1" s="275"/>
      <c r="K1" s="276"/>
      <c r="L1" s="279" t="s">
        <v>41</v>
      </c>
      <c r="M1" s="275"/>
      <c r="N1" s="276"/>
      <c r="O1" s="279" t="s">
        <v>42</v>
      </c>
      <c r="P1" s="275"/>
      <c r="Q1" s="276"/>
      <c r="R1" s="279" t="s">
        <v>44</v>
      </c>
      <c r="S1" s="275"/>
      <c r="T1" s="276"/>
      <c r="U1" s="280" t="s">
        <v>238</v>
      </c>
      <c r="V1" s="275" t="s">
        <v>237</v>
      </c>
      <c r="W1" s="275" t="s">
        <v>236</v>
      </c>
      <c r="X1" s="275"/>
      <c r="Y1" s="275"/>
      <c r="Z1" s="276"/>
    </row>
    <row r="2" spans="1:26" ht="27.75" customHeight="1" thickBot="1" x14ac:dyDescent="0.4">
      <c r="A2" s="313"/>
      <c r="B2" s="314"/>
      <c r="C2" s="286" t="str">
        <f>B3</f>
        <v>Střítěž C</v>
      </c>
      <c r="D2" s="277"/>
      <c r="E2" s="278"/>
      <c r="F2" s="286" t="str">
        <f>B4</f>
        <v>TGM A</v>
      </c>
      <c r="G2" s="277"/>
      <c r="H2" s="278"/>
      <c r="I2" s="286" t="str">
        <f>B5</f>
        <v>Sokol FM B</v>
      </c>
      <c r="J2" s="277"/>
      <c r="K2" s="278"/>
      <c r="L2" s="286" t="str">
        <f>B6</f>
        <v>Janovice A</v>
      </c>
      <c r="M2" s="277"/>
      <c r="N2" s="278"/>
      <c r="O2" s="286" t="str">
        <f>B7</f>
        <v>Raškovice A</v>
      </c>
      <c r="P2" s="277"/>
      <c r="Q2" s="278"/>
      <c r="R2" s="286" t="str">
        <f>B8</f>
        <v>Raškovice D</v>
      </c>
      <c r="S2" s="277"/>
      <c r="T2" s="278"/>
      <c r="U2" s="281"/>
      <c r="V2" s="277"/>
      <c r="W2" s="277"/>
      <c r="X2" s="277"/>
      <c r="Y2" s="277"/>
      <c r="Z2" s="278"/>
    </row>
    <row r="3" spans="1:26" ht="27.75" customHeight="1" x14ac:dyDescent="0.35">
      <c r="A3" s="98" t="s">
        <v>35</v>
      </c>
      <c r="B3" s="97" t="s">
        <v>248</v>
      </c>
      <c r="C3" s="197"/>
      <c r="D3" s="193"/>
      <c r="E3" s="198"/>
      <c r="F3" s="101">
        <v>17</v>
      </c>
      <c r="G3" s="93" t="s">
        <v>232</v>
      </c>
      <c r="H3" s="99">
        <v>3</v>
      </c>
      <c r="I3" s="101">
        <v>19</v>
      </c>
      <c r="J3" s="100" t="s">
        <v>232</v>
      </c>
      <c r="K3" s="99">
        <v>1</v>
      </c>
      <c r="L3" s="101">
        <v>13</v>
      </c>
      <c r="M3" s="100" t="s">
        <v>232</v>
      </c>
      <c r="N3" s="99">
        <v>5</v>
      </c>
      <c r="O3" s="101">
        <v>15</v>
      </c>
      <c r="P3" s="100" t="s">
        <v>232</v>
      </c>
      <c r="Q3" s="99">
        <v>2</v>
      </c>
      <c r="R3" s="101">
        <v>16</v>
      </c>
      <c r="S3" s="100" t="s">
        <v>232</v>
      </c>
      <c r="T3" s="99">
        <v>4</v>
      </c>
      <c r="U3" s="61">
        <f t="shared" ref="U3:U8" si="0">SUM(IF(C3&gt;E3,1,0),IF(F3&gt;H3,1,0),IF(I3&gt;K3,1,0),IF(L3&gt;N3,1,0),IF(O3&gt;Q3,1,0),IF(R3&gt;T3,1,0))</f>
        <v>5</v>
      </c>
      <c r="V3" s="195">
        <v>1</v>
      </c>
      <c r="W3" s="93">
        <f t="shared" ref="W3:W8" si="1">C3+F3+I3+L3+O3+R3</f>
        <v>80</v>
      </c>
      <c r="X3" s="93" t="s">
        <v>232</v>
      </c>
      <c r="Y3" s="93">
        <f t="shared" ref="Y3:Y8" si="2">E3+H3+K3+N3+Q3+T3</f>
        <v>15</v>
      </c>
      <c r="Z3" s="92">
        <f t="shared" ref="Z3:Z8" si="3">W3/Y3</f>
        <v>5.333333333333333</v>
      </c>
    </row>
    <row r="4" spans="1:26" ht="27.75" customHeight="1" x14ac:dyDescent="0.35">
      <c r="A4" s="107" t="s">
        <v>37</v>
      </c>
      <c r="B4" s="57" t="s">
        <v>79</v>
      </c>
      <c r="C4" s="56">
        <f>H3</f>
        <v>3</v>
      </c>
      <c r="D4" s="111" t="s">
        <v>232</v>
      </c>
      <c r="E4" s="54">
        <f>F3</f>
        <v>17</v>
      </c>
      <c r="F4" s="178"/>
      <c r="G4" s="187"/>
      <c r="H4" s="180"/>
      <c r="I4" s="53">
        <v>17</v>
      </c>
      <c r="J4" s="109" t="s">
        <v>232</v>
      </c>
      <c r="K4" s="51">
        <v>6</v>
      </c>
      <c r="L4" s="53">
        <v>12</v>
      </c>
      <c r="M4" s="33" t="s">
        <v>232</v>
      </c>
      <c r="N4" s="51">
        <v>7</v>
      </c>
      <c r="O4" s="53">
        <v>19</v>
      </c>
      <c r="P4" s="33" t="s">
        <v>232</v>
      </c>
      <c r="Q4" s="51">
        <v>6</v>
      </c>
      <c r="R4" s="53">
        <v>4</v>
      </c>
      <c r="S4" s="33" t="s">
        <v>232</v>
      </c>
      <c r="T4" s="51">
        <v>21</v>
      </c>
      <c r="U4" s="52">
        <f t="shared" si="0"/>
        <v>3</v>
      </c>
      <c r="V4" s="127">
        <v>3</v>
      </c>
      <c r="W4" s="109">
        <f t="shared" si="1"/>
        <v>55</v>
      </c>
      <c r="X4" s="109" t="s">
        <v>232</v>
      </c>
      <c r="Y4" s="109">
        <f t="shared" si="2"/>
        <v>57</v>
      </c>
      <c r="Z4" s="108">
        <f t="shared" si="3"/>
        <v>0.96491228070175439</v>
      </c>
    </row>
    <row r="5" spans="1:26" ht="27.75" customHeight="1" x14ac:dyDescent="0.35">
      <c r="A5" s="107" t="s">
        <v>40</v>
      </c>
      <c r="B5" s="57" t="s">
        <v>227</v>
      </c>
      <c r="C5" s="56">
        <v>1</v>
      </c>
      <c r="D5" s="55" t="s">
        <v>232</v>
      </c>
      <c r="E5" s="54">
        <v>19</v>
      </c>
      <c r="F5" s="56">
        <f>K4</f>
        <v>6</v>
      </c>
      <c r="G5" s="111" t="s">
        <v>232</v>
      </c>
      <c r="H5" s="54">
        <f>I4</f>
        <v>17</v>
      </c>
      <c r="I5" s="178"/>
      <c r="J5" s="187"/>
      <c r="K5" s="180"/>
      <c r="L5" s="53">
        <v>6</v>
      </c>
      <c r="M5" s="109" t="s">
        <v>232</v>
      </c>
      <c r="N5" s="51">
        <v>14</v>
      </c>
      <c r="O5" s="53">
        <v>11</v>
      </c>
      <c r="P5" s="33" t="s">
        <v>232</v>
      </c>
      <c r="Q5" s="51">
        <v>14</v>
      </c>
      <c r="R5" s="53">
        <v>6</v>
      </c>
      <c r="S5" s="33" t="s">
        <v>232</v>
      </c>
      <c r="T5" s="51">
        <v>17</v>
      </c>
      <c r="U5" s="52">
        <f t="shared" si="0"/>
        <v>0</v>
      </c>
      <c r="V5" s="184">
        <v>6</v>
      </c>
      <c r="W5" s="109">
        <f t="shared" si="1"/>
        <v>30</v>
      </c>
      <c r="X5" s="109" t="s">
        <v>232</v>
      </c>
      <c r="Y5" s="109">
        <f t="shared" si="2"/>
        <v>81</v>
      </c>
      <c r="Z5" s="108">
        <f t="shared" si="3"/>
        <v>0.37037037037037035</v>
      </c>
    </row>
    <row r="6" spans="1:26" ht="27.75" customHeight="1" x14ac:dyDescent="0.35">
      <c r="A6" s="107" t="s">
        <v>41</v>
      </c>
      <c r="B6" s="57" t="s">
        <v>75</v>
      </c>
      <c r="C6" s="56">
        <f>N3</f>
        <v>5</v>
      </c>
      <c r="D6" s="55" t="s">
        <v>232</v>
      </c>
      <c r="E6" s="54">
        <f>L3</f>
        <v>13</v>
      </c>
      <c r="F6" s="56">
        <v>7</v>
      </c>
      <c r="G6" s="55" t="s">
        <v>232</v>
      </c>
      <c r="H6" s="54">
        <v>12</v>
      </c>
      <c r="I6" s="56">
        <f>N5</f>
        <v>14</v>
      </c>
      <c r="J6" s="111" t="s">
        <v>232</v>
      </c>
      <c r="K6" s="54">
        <f>L5</f>
        <v>6</v>
      </c>
      <c r="L6" s="178"/>
      <c r="M6" s="187"/>
      <c r="N6" s="180"/>
      <c r="O6" s="53">
        <v>8</v>
      </c>
      <c r="P6" s="109" t="s">
        <v>232</v>
      </c>
      <c r="Q6" s="51">
        <v>9</v>
      </c>
      <c r="R6" s="53">
        <v>14</v>
      </c>
      <c r="S6" s="33" t="s">
        <v>232</v>
      </c>
      <c r="T6" s="51">
        <v>10</v>
      </c>
      <c r="U6" s="52">
        <f t="shared" si="0"/>
        <v>2</v>
      </c>
      <c r="V6" s="127">
        <v>4</v>
      </c>
      <c r="W6" s="109">
        <f t="shared" si="1"/>
        <v>48</v>
      </c>
      <c r="X6" s="109" t="s">
        <v>232</v>
      </c>
      <c r="Y6" s="109">
        <f t="shared" si="2"/>
        <v>50</v>
      </c>
      <c r="Z6" s="108">
        <f t="shared" si="3"/>
        <v>0.96</v>
      </c>
    </row>
    <row r="7" spans="1:26" ht="27.75" customHeight="1" x14ac:dyDescent="0.35">
      <c r="A7" s="107" t="s">
        <v>42</v>
      </c>
      <c r="B7" s="57" t="s">
        <v>212</v>
      </c>
      <c r="C7" s="56">
        <v>2</v>
      </c>
      <c r="D7" s="55" t="s">
        <v>232</v>
      </c>
      <c r="E7" s="54">
        <v>15</v>
      </c>
      <c r="F7" s="56">
        <f>Q4</f>
        <v>6</v>
      </c>
      <c r="G7" s="55" t="s">
        <v>232</v>
      </c>
      <c r="H7" s="54">
        <f>O4</f>
        <v>19</v>
      </c>
      <c r="I7" s="56">
        <v>14</v>
      </c>
      <c r="J7" s="55" t="s">
        <v>232</v>
      </c>
      <c r="K7" s="54">
        <v>11</v>
      </c>
      <c r="L7" s="56">
        <f>Q6</f>
        <v>9</v>
      </c>
      <c r="M7" s="111" t="s">
        <v>232</v>
      </c>
      <c r="N7" s="54">
        <f>O6</f>
        <v>8</v>
      </c>
      <c r="O7" s="178"/>
      <c r="P7" s="187"/>
      <c r="Q7" s="180"/>
      <c r="R7" s="53">
        <v>8</v>
      </c>
      <c r="S7" s="109" t="s">
        <v>232</v>
      </c>
      <c r="T7" s="51">
        <v>11</v>
      </c>
      <c r="U7" s="52">
        <f t="shared" si="0"/>
        <v>2</v>
      </c>
      <c r="V7" s="184">
        <v>5</v>
      </c>
      <c r="W7" s="109">
        <f t="shared" si="1"/>
        <v>39</v>
      </c>
      <c r="X7" s="109" t="s">
        <v>232</v>
      </c>
      <c r="Y7" s="109">
        <f t="shared" si="2"/>
        <v>64</v>
      </c>
      <c r="Z7" s="108">
        <f t="shared" si="3"/>
        <v>0.609375</v>
      </c>
    </row>
    <row r="8" spans="1:26" ht="27.75" customHeight="1" thickBot="1" x14ac:dyDescent="0.4">
      <c r="A8" s="65" t="s">
        <v>44</v>
      </c>
      <c r="B8" s="91" t="s">
        <v>228</v>
      </c>
      <c r="C8" s="48">
        <f>T3</f>
        <v>4</v>
      </c>
      <c r="D8" s="47" t="s">
        <v>232</v>
      </c>
      <c r="E8" s="46">
        <f>R3</f>
        <v>16</v>
      </c>
      <c r="F8" s="48">
        <f>T4</f>
        <v>21</v>
      </c>
      <c r="G8" s="47" t="s">
        <v>232</v>
      </c>
      <c r="H8" s="46">
        <f>R4</f>
        <v>4</v>
      </c>
      <c r="I8" s="48">
        <f>T5</f>
        <v>17</v>
      </c>
      <c r="J8" s="47" t="s">
        <v>232</v>
      </c>
      <c r="K8" s="46">
        <f>R5</f>
        <v>6</v>
      </c>
      <c r="L8" s="48">
        <v>10</v>
      </c>
      <c r="M8" s="47" t="s">
        <v>232</v>
      </c>
      <c r="N8" s="46">
        <v>14</v>
      </c>
      <c r="O8" s="48">
        <v>11</v>
      </c>
      <c r="P8" s="177" t="s">
        <v>232</v>
      </c>
      <c r="Q8" s="46">
        <v>8</v>
      </c>
      <c r="R8" s="181"/>
      <c r="S8" s="190"/>
      <c r="T8" s="183"/>
      <c r="U8" s="45">
        <f t="shared" si="0"/>
        <v>3</v>
      </c>
      <c r="V8" s="128">
        <v>2</v>
      </c>
      <c r="W8" s="44">
        <f t="shared" si="1"/>
        <v>63</v>
      </c>
      <c r="X8" s="44" t="s">
        <v>232</v>
      </c>
      <c r="Y8" s="44">
        <f t="shared" si="2"/>
        <v>48</v>
      </c>
      <c r="Z8" s="43">
        <f t="shared" si="3"/>
        <v>1.3125</v>
      </c>
    </row>
  </sheetData>
  <mergeCells count="16">
    <mergeCell ref="R1:T1"/>
    <mergeCell ref="U1:U2"/>
    <mergeCell ref="V1:V2"/>
    <mergeCell ref="W1:Z2"/>
    <mergeCell ref="C2:E2"/>
    <mergeCell ref="F2:H2"/>
    <mergeCell ref="I2:K2"/>
    <mergeCell ref="L2:N2"/>
    <mergeCell ref="O2:Q2"/>
    <mergeCell ref="R2:T2"/>
    <mergeCell ref="O1:Q1"/>
    <mergeCell ref="A1:B2"/>
    <mergeCell ref="C1:E1"/>
    <mergeCell ref="F1:H1"/>
    <mergeCell ref="I1:K1"/>
    <mergeCell ref="L1:N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54CB-1E23-4A01-9093-6AFD97535C58}">
  <dimension ref="A2:Q17"/>
  <sheetViews>
    <sheetView topLeftCell="A5" workbookViewId="0">
      <selection activeCell="N19" sqref="N19"/>
    </sheetView>
  </sheetViews>
  <sheetFormatPr defaultRowHeight="14.5" x14ac:dyDescent="0.35"/>
  <cols>
    <col min="2" max="2" width="10.7265625" bestFit="1" customWidth="1"/>
  </cols>
  <sheetData>
    <row r="2" spans="1:17" ht="15" thickBot="1" x14ac:dyDescent="0.4">
      <c r="A2" s="352" t="s">
        <v>277</v>
      </c>
    </row>
    <row r="3" spans="1:17" x14ac:dyDescent="0.35">
      <c r="A3" s="282" t="s">
        <v>272</v>
      </c>
      <c r="B3" s="283"/>
      <c r="C3" s="279" t="s">
        <v>35</v>
      </c>
      <c r="D3" s="275"/>
      <c r="E3" s="276"/>
      <c r="F3" s="279" t="s">
        <v>37</v>
      </c>
      <c r="G3" s="275"/>
      <c r="H3" s="276"/>
      <c r="I3" s="279" t="s">
        <v>40</v>
      </c>
      <c r="J3" s="275"/>
      <c r="K3" s="276"/>
      <c r="L3" s="280" t="s">
        <v>238</v>
      </c>
      <c r="M3" s="275" t="s">
        <v>237</v>
      </c>
      <c r="N3" s="275" t="s">
        <v>236</v>
      </c>
      <c r="O3" s="275"/>
      <c r="P3" s="275"/>
      <c r="Q3" s="276"/>
    </row>
    <row r="4" spans="1:17" ht="15" thickBot="1" x14ac:dyDescent="0.4">
      <c r="A4" s="284"/>
      <c r="B4" s="285"/>
      <c r="C4" s="286" t="str">
        <f>B5</f>
        <v>Střítež C</v>
      </c>
      <c r="D4" s="277"/>
      <c r="E4" s="278"/>
      <c r="F4" s="286" t="str">
        <f>B6</f>
        <v>Rožnov A</v>
      </c>
      <c r="G4" s="277"/>
      <c r="H4" s="278"/>
      <c r="I4" s="286" t="str">
        <f>B7</f>
        <v>Střítež D</v>
      </c>
      <c r="J4" s="277"/>
      <c r="K4" s="278"/>
      <c r="L4" s="281"/>
      <c r="M4" s="277"/>
      <c r="N4" s="277"/>
      <c r="O4" s="277"/>
      <c r="P4" s="277"/>
      <c r="Q4" s="278"/>
    </row>
    <row r="5" spans="1:17" ht="21" x14ac:dyDescent="0.35">
      <c r="A5" s="174" t="s">
        <v>35</v>
      </c>
      <c r="B5" s="343" t="s">
        <v>220</v>
      </c>
      <c r="C5" s="355"/>
      <c r="D5" s="356"/>
      <c r="E5" s="357"/>
      <c r="F5" s="347">
        <v>1</v>
      </c>
      <c r="G5" s="348" t="s">
        <v>232</v>
      </c>
      <c r="H5" s="349">
        <v>6</v>
      </c>
      <c r="I5" s="347">
        <v>5</v>
      </c>
      <c r="J5" s="348" t="s">
        <v>232</v>
      </c>
      <c r="K5" s="349">
        <v>13</v>
      </c>
      <c r="L5" s="350">
        <f>SUM(IF(C5&gt;E5,1,0),IF(F5&gt;H5,1,0),IF(I5&gt;K5,1,0))</f>
        <v>0</v>
      </c>
      <c r="M5" s="351" t="s">
        <v>40</v>
      </c>
      <c r="N5" s="348">
        <f>C5+F5+I5</f>
        <v>6</v>
      </c>
      <c r="O5" s="348" t="s">
        <v>232</v>
      </c>
      <c r="P5" s="348">
        <f>E5+H5+K5</f>
        <v>19</v>
      </c>
      <c r="Q5" s="349">
        <f>N5/P5</f>
        <v>0.31578947368421051</v>
      </c>
    </row>
    <row r="6" spans="1:17" ht="21" x14ac:dyDescent="0.35">
      <c r="A6" s="176" t="s">
        <v>37</v>
      </c>
      <c r="B6" s="57" t="s">
        <v>211</v>
      </c>
      <c r="C6" s="56">
        <f>H5</f>
        <v>6</v>
      </c>
      <c r="D6" s="55" t="s">
        <v>232</v>
      </c>
      <c r="E6" s="54">
        <f>F5</f>
        <v>1</v>
      </c>
      <c r="F6" s="120"/>
      <c r="G6" s="121"/>
      <c r="H6" s="122"/>
      <c r="I6" s="53">
        <v>4</v>
      </c>
      <c r="J6" s="33" t="s">
        <v>232</v>
      </c>
      <c r="K6" s="51">
        <v>5</v>
      </c>
      <c r="L6" s="52">
        <f>SUM(IF(C6&gt;E6,1,0),IF(F6&gt;H6,1,0),IF(I6&gt;K6,1,0))</f>
        <v>1</v>
      </c>
      <c r="M6" s="127" t="s">
        <v>37</v>
      </c>
      <c r="N6" s="33">
        <f>C6+F6+I6</f>
        <v>10</v>
      </c>
      <c r="O6" s="33" t="s">
        <v>232</v>
      </c>
      <c r="P6" s="33">
        <f>E6+H6+K6</f>
        <v>6</v>
      </c>
      <c r="Q6" s="51">
        <f>N6/P6</f>
        <v>1.6666666666666667</v>
      </c>
    </row>
    <row r="7" spans="1:17" ht="21.5" thickBot="1" x14ac:dyDescent="0.4">
      <c r="A7" s="173" t="s">
        <v>40</v>
      </c>
      <c r="B7" s="175" t="s">
        <v>222</v>
      </c>
      <c r="C7" s="48">
        <f>K5</f>
        <v>13</v>
      </c>
      <c r="D7" s="47" t="s">
        <v>232</v>
      </c>
      <c r="E7" s="46">
        <f>I5</f>
        <v>5</v>
      </c>
      <c r="F7" s="48">
        <f>K6</f>
        <v>5</v>
      </c>
      <c r="G7" s="47" t="s">
        <v>232</v>
      </c>
      <c r="H7" s="46">
        <f>I6</f>
        <v>4</v>
      </c>
      <c r="I7" s="208"/>
      <c r="J7" s="207"/>
      <c r="K7" s="206"/>
      <c r="L7" s="45">
        <f>SUM(IF(C7&gt;E7,1,0),IF(F7&gt;H7,1,0),IF(I7&gt;K7,1,0))</f>
        <v>2</v>
      </c>
      <c r="M7" s="128" t="s">
        <v>35</v>
      </c>
      <c r="N7" s="44">
        <f>C7+F7+I7</f>
        <v>18</v>
      </c>
      <c r="O7" s="44" t="s">
        <v>232</v>
      </c>
      <c r="P7" s="44">
        <f>E7+H7+K7</f>
        <v>9</v>
      </c>
      <c r="Q7" s="43">
        <f>N7/P7</f>
        <v>2</v>
      </c>
    </row>
    <row r="10" spans="1:17" ht="15" thickBot="1" x14ac:dyDescent="0.4">
      <c r="A10" s="352" t="s">
        <v>278</v>
      </c>
    </row>
    <row r="11" spans="1:17" x14ac:dyDescent="0.35">
      <c r="A11" s="282" t="s">
        <v>273</v>
      </c>
      <c r="B11" s="283"/>
      <c r="C11" s="279" t="s">
        <v>35</v>
      </c>
      <c r="D11" s="275"/>
      <c r="E11" s="276"/>
      <c r="F11" s="279" t="s">
        <v>37</v>
      </c>
      <c r="G11" s="275"/>
      <c r="H11" s="276"/>
      <c r="I11" s="279" t="s">
        <v>40</v>
      </c>
      <c r="J11" s="275"/>
      <c r="K11" s="276"/>
      <c r="L11" s="280" t="s">
        <v>238</v>
      </c>
      <c r="M11" s="275" t="s">
        <v>237</v>
      </c>
      <c r="N11" s="275" t="s">
        <v>236</v>
      </c>
      <c r="O11" s="275"/>
      <c r="P11" s="275"/>
      <c r="Q11" s="276"/>
    </row>
    <row r="12" spans="1:17" ht="15" thickBot="1" x14ac:dyDescent="0.4">
      <c r="A12" s="284"/>
      <c r="B12" s="285"/>
      <c r="C12" s="286" t="str">
        <f>B13</f>
        <v>Raškovice D</v>
      </c>
      <c r="D12" s="277"/>
      <c r="E12" s="278"/>
      <c r="F12" s="286" t="str">
        <f>B14</f>
        <v>Střítež B</v>
      </c>
      <c r="G12" s="277"/>
      <c r="H12" s="278"/>
      <c r="I12" s="286" t="str">
        <f>B15</f>
        <v>Rožnov B</v>
      </c>
      <c r="J12" s="277"/>
      <c r="K12" s="278"/>
      <c r="L12" s="281"/>
      <c r="M12" s="277"/>
      <c r="N12" s="277"/>
      <c r="O12" s="277"/>
      <c r="P12" s="277"/>
      <c r="Q12" s="278"/>
    </row>
    <row r="13" spans="1:17" ht="21" x14ac:dyDescent="0.35">
      <c r="A13" s="174" t="s">
        <v>35</v>
      </c>
      <c r="B13" s="343" t="s">
        <v>228</v>
      </c>
      <c r="C13" s="355"/>
      <c r="D13" s="356"/>
      <c r="E13" s="357"/>
      <c r="F13" s="347">
        <v>2</v>
      </c>
      <c r="G13" s="348" t="s">
        <v>232</v>
      </c>
      <c r="H13" s="349">
        <v>6</v>
      </c>
      <c r="I13" s="347">
        <v>10</v>
      </c>
      <c r="J13" s="348" t="s">
        <v>232</v>
      </c>
      <c r="K13" s="349">
        <v>11</v>
      </c>
      <c r="L13" s="350">
        <f>SUM(IF(C13&gt;E13,1,0),IF(F13&gt;H13,1,0),IF(I13&gt;K13,1,0))</f>
        <v>0</v>
      </c>
      <c r="M13" s="351" t="s">
        <v>44</v>
      </c>
      <c r="N13" s="348">
        <f>C13+F13+I13</f>
        <v>12</v>
      </c>
      <c r="O13" s="348" t="s">
        <v>232</v>
      </c>
      <c r="P13" s="348">
        <f>E13+H13+K13</f>
        <v>17</v>
      </c>
      <c r="Q13" s="349">
        <f>N13/P13</f>
        <v>0.70588235294117652</v>
      </c>
    </row>
    <row r="14" spans="1:17" ht="21" x14ac:dyDescent="0.35">
      <c r="A14" s="176" t="s">
        <v>37</v>
      </c>
      <c r="B14" s="57" t="s">
        <v>216</v>
      </c>
      <c r="C14" s="56">
        <f>H13</f>
        <v>6</v>
      </c>
      <c r="D14" s="55" t="s">
        <v>232</v>
      </c>
      <c r="E14" s="54">
        <f>F13</f>
        <v>2</v>
      </c>
      <c r="F14" s="120"/>
      <c r="G14" s="121"/>
      <c r="H14" s="122"/>
      <c r="I14" s="53">
        <v>10</v>
      </c>
      <c r="J14" s="33" t="s">
        <v>232</v>
      </c>
      <c r="K14" s="51">
        <v>3</v>
      </c>
      <c r="L14" s="52">
        <f>SUM(IF(C14&gt;E14,1,0),IF(F14&gt;H14,1,0),IF(I14&gt;K14,1,0))</f>
        <v>2</v>
      </c>
      <c r="M14" s="127" t="s">
        <v>41</v>
      </c>
      <c r="N14" s="33">
        <f>C14+F14+I14</f>
        <v>16</v>
      </c>
      <c r="O14" s="33" t="s">
        <v>232</v>
      </c>
      <c r="P14" s="33">
        <f>E14+H14+K14</f>
        <v>5</v>
      </c>
      <c r="Q14" s="51">
        <f t="shared" ref="Q14:Q15" si="0">N14/P14</f>
        <v>3.2</v>
      </c>
    </row>
    <row r="15" spans="1:17" ht="21.5" thickBot="1" x14ac:dyDescent="0.4">
      <c r="A15" s="173" t="s">
        <v>40</v>
      </c>
      <c r="B15" s="175" t="s">
        <v>213</v>
      </c>
      <c r="C15" s="48">
        <f>K13</f>
        <v>11</v>
      </c>
      <c r="D15" s="47" t="s">
        <v>232</v>
      </c>
      <c r="E15" s="46">
        <f>I13</f>
        <v>10</v>
      </c>
      <c r="F15" s="48">
        <f>K14</f>
        <v>3</v>
      </c>
      <c r="G15" s="47" t="s">
        <v>232</v>
      </c>
      <c r="H15" s="46">
        <f>I14</f>
        <v>10</v>
      </c>
      <c r="I15" s="208"/>
      <c r="J15" s="207"/>
      <c r="K15" s="206"/>
      <c r="L15" s="45">
        <f>SUM(IF(C15&gt;E15,1,0),IF(F15&gt;H15,1,0),IF(I15&gt;K15,1,0))</f>
        <v>1</v>
      </c>
      <c r="M15" s="128" t="s">
        <v>42</v>
      </c>
      <c r="N15" s="44">
        <f>C15+F15+I15</f>
        <v>14</v>
      </c>
      <c r="O15" s="44" t="s">
        <v>232</v>
      </c>
      <c r="P15" s="44">
        <f>E15+H15+K15</f>
        <v>20</v>
      </c>
      <c r="Q15" s="43">
        <f t="shared" si="0"/>
        <v>0.7</v>
      </c>
    </row>
    <row r="17" spans="1:1" x14ac:dyDescent="0.35">
      <c r="A17" s="353" t="s">
        <v>279</v>
      </c>
    </row>
  </sheetData>
  <mergeCells count="20">
    <mergeCell ref="N11:Q12"/>
    <mergeCell ref="C12:E12"/>
    <mergeCell ref="F12:H12"/>
    <mergeCell ref="I12:K12"/>
    <mergeCell ref="N3:Q4"/>
    <mergeCell ref="C4:E4"/>
    <mergeCell ref="F4:H4"/>
    <mergeCell ref="I4:K4"/>
    <mergeCell ref="A11:B12"/>
    <mergeCell ref="C11:E11"/>
    <mergeCell ref="F11:H11"/>
    <mergeCell ref="I11:K11"/>
    <mergeCell ref="L11:L12"/>
    <mergeCell ref="M11:M12"/>
    <mergeCell ref="A3:B4"/>
    <mergeCell ref="C3:E3"/>
    <mergeCell ref="F3:H3"/>
    <mergeCell ref="I3:K3"/>
    <mergeCell ref="L3:L4"/>
    <mergeCell ref="M3:M4"/>
  </mergeCells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1EE66-3D7B-4AF4-9243-963138DD1B14}">
  <dimension ref="A1:AMK35"/>
  <sheetViews>
    <sheetView zoomScale="85" zoomScaleNormal="85" workbookViewId="0">
      <selection activeCell="M14" sqref="M14"/>
    </sheetView>
  </sheetViews>
  <sheetFormatPr defaultRowHeight="14.5" x14ac:dyDescent="0.35"/>
  <cols>
    <col min="1" max="1" width="11.08984375" style="153" bestFit="1" customWidth="1"/>
    <col min="2" max="2" width="12.26953125" style="153" bestFit="1" customWidth="1"/>
    <col min="3" max="20" width="5" style="153" customWidth="1"/>
    <col min="21" max="21" width="5.90625" style="153" bestFit="1" customWidth="1"/>
    <col min="22" max="22" width="7.7265625" style="153" bestFit="1" customWidth="1"/>
    <col min="23" max="23" width="3.08984375" style="153" bestFit="1" customWidth="1"/>
    <col min="24" max="24" width="1.453125" style="153" bestFit="1" customWidth="1"/>
    <col min="25" max="25" width="3.08984375" style="153" bestFit="1" customWidth="1"/>
    <col min="26" max="26" width="12.7265625" style="153" bestFit="1" customWidth="1"/>
    <col min="27" max="250" width="9.08984375" style="153" customWidth="1"/>
    <col min="251" max="251" width="5.08984375" style="153" customWidth="1"/>
    <col min="252" max="252" width="15.26953125" style="153" customWidth="1"/>
    <col min="253" max="253" width="5" style="153" customWidth="1"/>
    <col min="254" max="269" width="4.453125" style="153" customWidth="1"/>
    <col min="270" max="270" width="6.453125" style="153" customWidth="1"/>
    <col min="271" max="276" width="4.453125" style="153" customWidth="1"/>
    <col min="277" max="278" width="9.08984375" style="153" customWidth="1"/>
    <col min="279" max="279" width="6.26953125" style="153" customWidth="1"/>
    <col min="280" max="280" width="2" style="153" customWidth="1"/>
    <col min="281" max="281" width="6.1796875" style="153" customWidth="1"/>
    <col min="282" max="506" width="9.08984375" style="153" customWidth="1"/>
    <col min="507" max="507" width="5.08984375" style="153" customWidth="1"/>
    <col min="508" max="508" width="15.26953125" style="153" customWidth="1"/>
    <col min="509" max="509" width="5" style="153" customWidth="1"/>
    <col min="510" max="525" width="4.453125" style="153" customWidth="1"/>
    <col min="526" max="526" width="6.453125" style="153" customWidth="1"/>
    <col min="527" max="532" width="4.453125" style="153" customWidth="1"/>
    <col min="533" max="534" width="9.08984375" style="153" customWidth="1"/>
    <col min="535" max="535" width="6.26953125" style="153" customWidth="1"/>
    <col min="536" max="536" width="2" style="153" customWidth="1"/>
    <col min="537" max="537" width="6.1796875" style="153" customWidth="1"/>
    <col min="538" max="762" width="9.08984375" style="153" customWidth="1"/>
    <col min="763" max="763" width="5.08984375" style="153" customWidth="1"/>
    <col min="764" max="764" width="15.26953125" style="153" customWidth="1"/>
    <col min="765" max="765" width="5" style="153" customWidth="1"/>
    <col min="766" max="781" width="4.453125" style="153" customWidth="1"/>
    <col min="782" max="782" width="6.453125" style="153" customWidth="1"/>
    <col min="783" max="788" width="4.453125" style="153" customWidth="1"/>
    <col min="789" max="790" width="9.08984375" style="153" customWidth="1"/>
    <col min="791" max="791" width="6.26953125" style="153" customWidth="1"/>
    <col min="792" max="792" width="2" style="153" customWidth="1"/>
    <col min="793" max="793" width="6.1796875" style="153" customWidth="1"/>
    <col min="794" max="1018" width="9.08984375" style="153" customWidth="1"/>
    <col min="1019" max="1019" width="5.08984375" style="153" customWidth="1"/>
    <col min="1020" max="1020" width="15.26953125" style="153" customWidth="1"/>
    <col min="1021" max="1021" width="5" style="153" customWidth="1"/>
    <col min="1022" max="1025" width="4.453125" style="153" customWidth="1"/>
    <col min="1026" max="16384" width="8.7265625" style="66"/>
  </cols>
  <sheetData>
    <row r="1" spans="1:26" ht="18" customHeight="1" thickBot="1" x14ac:dyDescent="0.4">
      <c r="A1" s="315">
        <v>1</v>
      </c>
      <c r="B1" s="315"/>
      <c r="C1" s="269" t="s">
        <v>35</v>
      </c>
      <c r="D1" s="269"/>
      <c r="E1" s="269"/>
      <c r="F1" s="269" t="s">
        <v>37</v>
      </c>
      <c r="G1" s="269"/>
      <c r="H1" s="269"/>
      <c r="I1" s="269" t="s">
        <v>40</v>
      </c>
      <c r="J1" s="269"/>
      <c r="K1" s="269"/>
      <c r="L1" s="269" t="s">
        <v>41</v>
      </c>
      <c r="M1" s="269"/>
      <c r="N1" s="269"/>
      <c r="O1" s="269" t="s">
        <v>42</v>
      </c>
      <c r="P1" s="269"/>
      <c r="Q1" s="269"/>
      <c r="R1" s="269" t="s">
        <v>44</v>
      </c>
      <c r="S1" s="269"/>
      <c r="T1" s="269"/>
      <c r="U1" s="270" t="s">
        <v>238</v>
      </c>
      <c r="V1" s="271" t="s">
        <v>237</v>
      </c>
      <c r="W1" s="272" t="s">
        <v>236</v>
      </c>
      <c r="X1" s="272"/>
      <c r="Y1" s="272"/>
      <c r="Z1" s="272"/>
    </row>
    <row r="2" spans="1:26" ht="27.75" customHeight="1" thickBot="1" x14ac:dyDescent="0.4">
      <c r="A2" s="315"/>
      <c r="B2" s="315"/>
      <c r="C2" s="273" t="str">
        <f>B3</f>
        <v>Metylovice A</v>
      </c>
      <c r="D2" s="273"/>
      <c r="E2" s="273"/>
      <c r="F2" s="273" t="str">
        <f>B4</f>
        <v>Střítěž B</v>
      </c>
      <c r="G2" s="273"/>
      <c r="H2" s="273"/>
      <c r="I2" s="273" t="str">
        <f>B5</f>
        <v>Ostravice A</v>
      </c>
      <c r="J2" s="273"/>
      <c r="K2" s="273"/>
      <c r="L2" s="273" t="str">
        <f>B6</f>
        <v>Raškovice B</v>
      </c>
      <c r="M2" s="273"/>
      <c r="N2" s="273"/>
      <c r="O2" s="273" t="str">
        <f>B7</f>
        <v>Brušperk A</v>
      </c>
      <c r="P2" s="273"/>
      <c r="Q2" s="273"/>
      <c r="R2" s="273" t="str">
        <f>B8</f>
        <v>Brušperk C</v>
      </c>
      <c r="S2" s="273"/>
      <c r="T2" s="273"/>
      <c r="U2" s="270"/>
      <c r="V2" s="271"/>
      <c r="W2" s="271"/>
      <c r="X2" s="272"/>
      <c r="Y2" s="272"/>
      <c r="Z2" s="272"/>
    </row>
    <row r="3" spans="1:26" ht="27.75" customHeight="1" x14ac:dyDescent="0.35">
      <c r="A3" s="89" t="s">
        <v>35</v>
      </c>
      <c r="B3" s="88" t="s">
        <v>209</v>
      </c>
      <c r="C3" s="205"/>
      <c r="D3" s="168"/>
      <c r="E3" s="204"/>
      <c r="F3" s="87">
        <v>9</v>
      </c>
      <c r="G3" s="159" t="s">
        <v>232</v>
      </c>
      <c r="H3" s="84">
        <v>7</v>
      </c>
      <c r="I3" s="87">
        <v>6</v>
      </c>
      <c r="J3" s="85" t="s">
        <v>232</v>
      </c>
      <c r="K3" s="84">
        <v>11</v>
      </c>
      <c r="L3" s="87">
        <v>9</v>
      </c>
      <c r="M3" s="85" t="s">
        <v>232</v>
      </c>
      <c r="N3" s="84">
        <v>2</v>
      </c>
      <c r="O3" s="87">
        <v>11</v>
      </c>
      <c r="P3" s="85" t="s">
        <v>232</v>
      </c>
      <c r="Q3" s="84">
        <v>4</v>
      </c>
      <c r="R3" s="87">
        <v>6</v>
      </c>
      <c r="S3" s="85" t="s">
        <v>232</v>
      </c>
      <c r="T3" s="84">
        <v>7</v>
      </c>
      <c r="U3" s="86">
        <f t="shared" ref="U3:U8" si="0">SUM(IF(C3&gt;E3,1,0),IF(F3&gt;H3,1,0),IF(I3&gt;K3,1,0),IF(L3&gt;N3,1,0),IF(O3&gt;Q3,1,0),IF(R3&gt;T3,1,0))</f>
        <v>3</v>
      </c>
      <c r="V3" s="203">
        <v>2</v>
      </c>
      <c r="W3" s="159">
        <f t="shared" ref="W3:W8" si="1">C3+F3+I3+L3+O3+R3</f>
        <v>41</v>
      </c>
      <c r="X3" s="159" t="s">
        <v>232</v>
      </c>
      <c r="Y3" s="159">
        <f t="shared" ref="Y3:Y8" si="2">E3+H3+K3+N3+Q3+T3</f>
        <v>31</v>
      </c>
      <c r="Z3" s="158">
        <f t="shared" ref="Z3:Z8" si="3">W3/Y3</f>
        <v>1.3225806451612903</v>
      </c>
    </row>
    <row r="4" spans="1:26" ht="27.75" customHeight="1" x14ac:dyDescent="0.35">
      <c r="A4" s="83" t="s">
        <v>37</v>
      </c>
      <c r="B4" s="82" t="s">
        <v>247</v>
      </c>
      <c r="C4" s="81">
        <f>H3</f>
        <v>7</v>
      </c>
      <c r="D4" s="157" t="s">
        <v>232</v>
      </c>
      <c r="E4" s="79">
        <f>F3</f>
        <v>9</v>
      </c>
      <c r="F4" s="202"/>
      <c r="G4" s="169"/>
      <c r="H4" s="201"/>
      <c r="I4" s="78">
        <v>7</v>
      </c>
      <c r="J4" s="156" t="s">
        <v>232</v>
      </c>
      <c r="K4" s="75">
        <v>4</v>
      </c>
      <c r="L4" s="78">
        <v>7</v>
      </c>
      <c r="M4" s="76" t="s">
        <v>232</v>
      </c>
      <c r="N4" s="75">
        <v>6</v>
      </c>
      <c r="O4" s="78">
        <v>10</v>
      </c>
      <c r="P4" s="76" t="s">
        <v>232</v>
      </c>
      <c r="Q4" s="75">
        <v>7</v>
      </c>
      <c r="R4" s="78">
        <v>9</v>
      </c>
      <c r="S4" s="76" t="s">
        <v>232</v>
      </c>
      <c r="T4" s="75">
        <v>10</v>
      </c>
      <c r="U4" s="77">
        <f t="shared" si="0"/>
        <v>3</v>
      </c>
      <c r="V4" s="171">
        <v>3</v>
      </c>
      <c r="W4" s="156">
        <f t="shared" si="1"/>
        <v>40</v>
      </c>
      <c r="X4" s="156" t="s">
        <v>232</v>
      </c>
      <c r="Y4" s="156">
        <f t="shared" si="2"/>
        <v>36</v>
      </c>
      <c r="Z4" s="155">
        <f t="shared" si="3"/>
        <v>1.1111111111111112</v>
      </c>
    </row>
    <row r="5" spans="1:26" ht="27.75" customHeight="1" x14ac:dyDescent="0.35">
      <c r="A5" s="83" t="s">
        <v>40</v>
      </c>
      <c r="B5" s="82" t="s">
        <v>76</v>
      </c>
      <c r="C5" s="81">
        <f>K3</f>
        <v>11</v>
      </c>
      <c r="D5" s="80" t="s">
        <v>232</v>
      </c>
      <c r="E5" s="79">
        <f>I3</f>
        <v>6</v>
      </c>
      <c r="F5" s="81">
        <f>K4</f>
        <v>4</v>
      </c>
      <c r="G5" s="157" t="s">
        <v>232</v>
      </c>
      <c r="H5" s="79">
        <f>I4</f>
        <v>7</v>
      </c>
      <c r="I5" s="202"/>
      <c r="J5" s="169"/>
      <c r="K5" s="201"/>
      <c r="L5" s="78">
        <v>7</v>
      </c>
      <c r="M5" s="156" t="s">
        <v>232</v>
      </c>
      <c r="N5" s="75">
        <v>4</v>
      </c>
      <c r="O5" s="78">
        <v>12</v>
      </c>
      <c r="P5" s="76" t="s">
        <v>232</v>
      </c>
      <c r="Q5" s="75">
        <v>4</v>
      </c>
      <c r="R5" s="78">
        <v>6</v>
      </c>
      <c r="S5" s="76" t="s">
        <v>232</v>
      </c>
      <c r="T5" s="75">
        <v>5</v>
      </c>
      <c r="U5" s="77">
        <f t="shared" si="0"/>
        <v>4</v>
      </c>
      <c r="V5" s="171">
        <v>1</v>
      </c>
      <c r="W5" s="156">
        <f t="shared" si="1"/>
        <v>40</v>
      </c>
      <c r="X5" s="156" t="s">
        <v>232</v>
      </c>
      <c r="Y5" s="156">
        <f t="shared" si="2"/>
        <v>26</v>
      </c>
      <c r="Z5" s="155">
        <f t="shared" si="3"/>
        <v>1.5384615384615385</v>
      </c>
    </row>
    <row r="6" spans="1:26" ht="27.75" customHeight="1" x14ac:dyDescent="0.35">
      <c r="A6" s="83" t="s">
        <v>41</v>
      </c>
      <c r="B6" s="82" t="s">
        <v>215</v>
      </c>
      <c r="C6" s="81">
        <f>N3</f>
        <v>2</v>
      </c>
      <c r="D6" s="80" t="s">
        <v>232</v>
      </c>
      <c r="E6" s="79">
        <f>L3</f>
        <v>9</v>
      </c>
      <c r="F6" s="81">
        <f>N4</f>
        <v>6</v>
      </c>
      <c r="G6" s="80" t="s">
        <v>232</v>
      </c>
      <c r="H6" s="79">
        <f>L4</f>
        <v>7</v>
      </c>
      <c r="I6" s="81">
        <f>N5</f>
        <v>4</v>
      </c>
      <c r="J6" s="157" t="s">
        <v>232</v>
      </c>
      <c r="K6" s="79">
        <f>L5</f>
        <v>7</v>
      </c>
      <c r="L6" s="202"/>
      <c r="M6" s="169"/>
      <c r="N6" s="201"/>
      <c r="O6" s="78">
        <v>6</v>
      </c>
      <c r="P6" s="156" t="s">
        <v>232</v>
      </c>
      <c r="Q6" s="75">
        <v>9</v>
      </c>
      <c r="R6" s="78">
        <v>4</v>
      </c>
      <c r="S6" s="76" t="s">
        <v>232</v>
      </c>
      <c r="T6" s="75">
        <v>3</v>
      </c>
      <c r="U6" s="77">
        <f t="shared" si="0"/>
        <v>1</v>
      </c>
      <c r="V6" s="171">
        <v>6</v>
      </c>
      <c r="W6" s="156">
        <f t="shared" si="1"/>
        <v>22</v>
      </c>
      <c r="X6" s="156" t="s">
        <v>232</v>
      </c>
      <c r="Y6" s="156">
        <f t="shared" si="2"/>
        <v>35</v>
      </c>
      <c r="Z6" s="155">
        <f t="shared" si="3"/>
        <v>0.62857142857142856</v>
      </c>
    </row>
    <row r="7" spans="1:26" ht="27.75" customHeight="1" x14ac:dyDescent="0.35">
      <c r="A7" s="83" t="s">
        <v>42</v>
      </c>
      <c r="B7" s="82" t="s">
        <v>217</v>
      </c>
      <c r="C7" s="81">
        <f>Q3</f>
        <v>4</v>
      </c>
      <c r="D7" s="80" t="s">
        <v>232</v>
      </c>
      <c r="E7" s="79">
        <f>O3</f>
        <v>11</v>
      </c>
      <c r="F7" s="81">
        <f>Q4</f>
        <v>7</v>
      </c>
      <c r="G7" s="80" t="s">
        <v>232</v>
      </c>
      <c r="H7" s="79">
        <f>O4</f>
        <v>10</v>
      </c>
      <c r="I7" s="81">
        <f>Q5</f>
        <v>4</v>
      </c>
      <c r="J7" s="80" t="s">
        <v>232</v>
      </c>
      <c r="K7" s="79">
        <f>O5</f>
        <v>12</v>
      </c>
      <c r="L7" s="81">
        <f>Q6</f>
        <v>9</v>
      </c>
      <c r="M7" s="157" t="s">
        <v>232</v>
      </c>
      <c r="N7" s="79">
        <f>O6</f>
        <v>6</v>
      </c>
      <c r="O7" s="202"/>
      <c r="P7" s="169"/>
      <c r="Q7" s="201"/>
      <c r="R7" s="78">
        <v>7</v>
      </c>
      <c r="S7" s="156" t="s">
        <v>232</v>
      </c>
      <c r="T7" s="75">
        <v>6</v>
      </c>
      <c r="U7" s="77">
        <f t="shared" si="0"/>
        <v>2</v>
      </c>
      <c r="V7" s="171">
        <v>5</v>
      </c>
      <c r="W7" s="156">
        <f t="shared" si="1"/>
        <v>31</v>
      </c>
      <c r="X7" s="156" t="s">
        <v>232</v>
      </c>
      <c r="Y7" s="156">
        <f t="shared" si="2"/>
        <v>45</v>
      </c>
      <c r="Z7" s="155">
        <f t="shared" si="3"/>
        <v>0.68888888888888888</v>
      </c>
    </row>
    <row r="8" spans="1:26" ht="27.75" customHeight="1" thickBot="1" x14ac:dyDescent="0.4">
      <c r="A8" s="74" t="s">
        <v>44</v>
      </c>
      <c r="B8" s="73" t="s">
        <v>225</v>
      </c>
      <c r="C8" s="72">
        <f>T3</f>
        <v>7</v>
      </c>
      <c r="D8" s="71" t="s">
        <v>232</v>
      </c>
      <c r="E8" s="70">
        <f>R3</f>
        <v>6</v>
      </c>
      <c r="F8" s="72">
        <f>T4</f>
        <v>10</v>
      </c>
      <c r="G8" s="71" t="s">
        <v>232</v>
      </c>
      <c r="H8" s="70">
        <f>R4</f>
        <v>9</v>
      </c>
      <c r="I8" s="72">
        <f>T5</f>
        <v>5</v>
      </c>
      <c r="J8" s="71" t="s">
        <v>232</v>
      </c>
      <c r="K8" s="70">
        <f>R5</f>
        <v>6</v>
      </c>
      <c r="L8" s="72">
        <f>T6</f>
        <v>3</v>
      </c>
      <c r="M8" s="71" t="s">
        <v>232</v>
      </c>
      <c r="N8" s="70">
        <f>R6</f>
        <v>4</v>
      </c>
      <c r="O8" s="72">
        <f>T7</f>
        <v>6</v>
      </c>
      <c r="P8" s="154" t="s">
        <v>232</v>
      </c>
      <c r="Q8" s="70">
        <f>R7</f>
        <v>7</v>
      </c>
      <c r="R8" s="200"/>
      <c r="S8" s="170"/>
      <c r="T8" s="199"/>
      <c r="U8" s="69">
        <f t="shared" si="0"/>
        <v>2</v>
      </c>
      <c r="V8" s="172">
        <v>4</v>
      </c>
      <c r="W8" s="68">
        <f t="shared" si="1"/>
        <v>31</v>
      </c>
      <c r="X8" s="68" t="s">
        <v>232</v>
      </c>
      <c r="Y8" s="68">
        <f t="shared" si="2"/>
        <v>32</v>
      </c>
      <c r="Z8" s="67">
        <f t="shared" si="3"/>
        <v>0.96875</v>
      </c>
    </row>
    <row r="9" spans="1:26" x14ac:dyDescent="0.3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6" x14ac:dyDescent="0.3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6" x14ac:dyDescent="0.3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6" x14ac:dyDescent="0.3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6" x14ac:dyDescent="0.3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6" x14ac:dyDescent="0.3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6" x14ac:dyDescent="0.3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6" x14ac:dyDescent="0.3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5" hidden="1" x14ac:dyDescent="0.35">
      <c r="A17" s="66" t="s">
        <v>240</v>
      </c>
      <c r="B17" s="66" t="s">
        <v>239</v>
      </c>
      <c r="C17" s="66" t="s">
        <v>266</v>
      </c>
      <c r="D17" s="66" t="s">
        <v>265</v>
      </c>
      <c r="E17" s="66" t="s">
        <v>264</v>
      </c>
      <c r="F17" s="66" t="s">
        <v>263</v>
      </c>
      <c r="G17" s="66" t="s">
        <v>262</v>
      </c>
      <c r="H17" s="66" t="s">
        <v>261</v>
      </c>
      <c r="I17" s="66" t="s">
        <v>260</v>
      </c>
      <c r="J17" s="66" t="s">
        <v>259</v>
      </c>
      <c r="K17" s="66" t="s">
        <v>258</v>
      </c>
      <c r="L17" s="66" t="s">
        <v>257</v>
      </c>
      <c r="M17" s="66" t="s">
        <v>256</v>
      </c>
      <c r="N17" s="66" t="s">
        <v>255</v>
      </c>
      <c r="O17" s="66" t="s">
        <v>254</v>
      </c>
      <c r="P17" s="66" t="s">
        <v>253</v>
      </c>
      <c r="Q17" s="66" t="s">
        <v>252</v>
      </c>
      <c r="R17" s="66" t="s">
        <v>251</v>
      </c>
      <c r="S17" s="66" t="s">
        <v>250</v>
      </c>
      <c r="T17" s="66" t="s">
        <v>249</v>
      </c>
      <c r="U17" s="66"/>
      <c r="V17" s="66"/>
      <c r="W17" s="66"/>
      <c r="X17" s="66"/>
      <c r="Y17" s="66"/>
    </row>
    <row r="18" spans="1:25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x14ac:dyDescent="0.3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x14ac:dyDescent="0.3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x14ac:dyDescent="0.3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x14ac:dyDescent="0.3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x14ac:dyDescent="0.3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x14ac:dyDescent="0.3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x14ac:dyDescent="0.3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x14ac:dyDescent="0.3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x14ac:dyDescent="0.35"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x14ac:dyDescent="0.35"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spans="1:25" x14ac:dyDescent="0.35"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spans="1:25" x14ac:dyDescent="0.35"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</row>
    <row r="32" spans="1:25" x14ac:dyDescent="0.35"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  <row r="33" spans="7:25" x14ac:dyDescent="0.35"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</row>
    <row r="34" spans="7:25" x14ac:dyDescent="0.35"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</row>
    <row r="35" spans="7:25" x14ac:dyDescent="0.35"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</row>
  </sheetData>
  <mergeCells count="16">
    <mergeCell ref="O1:Q1"/>
    <mergeCell ref="R1:T1"/>
    <mergeCell ref="U1:U2"/>
    <mergeCell ref="V1:V2"/>
    <mergeCell ref="W1:Z2"/>
    <mergeCell ref="O2:Q2"/>
    <mergeCell ref="R2:T2"/>
    <mergeCell ref="A1:B2"/>
    <mergeCell ref="C1:E1"/>
    <mergeCell ref="F1:H1"/>
    <mergeCell ref="I1:K1"/>
    <mergeCell ref="L1:N1"/>
    <mergeCell ref="C2:E2"/>
    <mergeCell ref="F2:H2"/>
    <mergeCell ref="I2:K2"/>
    <mergeCell ref="L2:N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86BD3-5E8E-4011-8F03-F2AFD9590CFC}">
  <dimension ref="A1:W8"/>
  <sheetViews>
    <sheetView workbookViewId="0">
      <selection activeCell="H12" sqref="H12"/>
    </sheetView>
  </sheetViews>
  <sheetFormatPr defaultRowHeight="14.5" x14ac:dyDescent="0.35"/>
  <cols>
    <col min="2" max="2" width="14.54296875" bestFit="1" customWidth="1"/>
    <col min="3" max="17" width="5" customWidth="1"/>
    <col min="18" max="20" width="8" customWidth="1"/>
    <col min="21" max="21" width="2.26953125" customWidth="1"/>
    <col min="22" max="22" width="8" customWidth="1"/>
    <col min="23" max="23" width="12.453125" customWidth="1"/>
    <col min="249" max="249" width="14.54296875" bestFit="1" customWidth="1"/>
    <col min="250" max="264" width="5" customWidth="1"/>
    <col min="265" max="273" width="0" hidden="1" customWidth="1"/>
    <col min="274" max="276" width="8" customWidth="1"/>
    <col min="277" max="277" width="2.26953125" customWidth="1"/>
    <col min="278" max="279" width="8" customWidth="1"/>
    <col min="505" max="505" width="14.54296875" bestFit="1" customWidth="1"/>
    <col min="506" max="520" width="5" customWidth="1"/>
    <col min="521" max="529" width="0" hidden="1" customWidth="1"/>
    <col min="530" max="532" width="8" customWidth="1"/>
    <col min="533" max="533" width="2.26953125" customWidth="1"/>
    <col min="534" max="535" width="8" customWidth="1"/>
    <col min="761" max="761" width="14.54296875" bestFit="1" customWidth="1"/>
    <col min="762" max="776" width="5" customWidth="1"/>
    <col min="777" max="785" width="0" hidden="1" customWidth="1"/>
    <col min="786" max="788" width="8" customWidth="1"/>
    <col min="789" max="789" width="2.26953125" customWidth="1"/>
    <col min="790" max="791" width="8" customWidth="1"/>
    <col min="1017" max="1017" width="14.54296875" bestFit="1" customWidth="1"/>
    <col min="1018" max="1032" width="5" customWidth="1"/>
    <col min="1033" max="1041" width="0" hidden="1" customWidth="1"/>
    <col min="1042" max="1044" width="8" customWidth="1"/>
    <col min="1045" max="1045" width="2.26953125" customWidth="1"/>
    <col min="1046" max="1047" width="8" customWidth="1"/>
    <col min="1273" max="1273" width="14.54296875" bestFit="1" customWidth="1"/>
    <col min="1274" max="1288" width="5" customWidth="1"/>
    <col min="1289" max="1297" width="0" hidden="1" customWidth="1"/>
    <col min="1298" max="1300" width="8" customWidth="1"/>
    <col min="1301" max="1301" width="2.26953125" customWidth="1"/>
    <col min="1302" max="1303" width="8" customWidth="1"/>
    <col min="1529" max="1529" width="14.54296875" bestFit="1" customWidth="1"/>
    <col min="1530" max="1544" width="5" customWidth="1"/>
    <col min="1545" max="1553" width="0" hidden="1" customWidth="1"/>
    <col min="1554" max="1556" width="8" customWidth="1"/>
    <col min="1557" max="1557" width="2.26953125" customWidth="1"/>
    <col min="1558" max="1559" width="8" customWidth="1"/>
    <col min="1785" max="1785" width="14.54296875" bestFit="1" customWidth="1"/>
    <col min="1786" max="1800" width="5" customWidth="1"/>
    <col min="1801" max="1809" width="0" hidden="1" customWidth="1"/>
    <col min="1810" max="1812" width="8" customWidth="1"/>
    <col min="1813" max="1813" width="2.26953125" customWidth="1"/>
    <col min="1814" max="1815" width="8" customWidth="1"/>
    <col min="2041" max="2041" width="14.54296875" bestFit="1" customWidth="1"/>
    <col min="2042" max="2056" width="5" customWidth="1"/>
    <col min="2057" max="2065" width="0" hidden="1" customWidth="1"/>
    <col min="2066" max="2068" width="8" customWidth="1"/>
    <col min="2069" max="2069" width="2.26953125" customWidth="1"/>
    <col min="2070" max="2071" width="8" customWidth="1"/>
    <col min="2297" max="2297" width="14.54296875" bestFit="1" customWidth="1"/>
    <col min="2298" max="2312" width="5" customWidth="1"/>
    <col min="2313" max="2321" width="0" hidden="1" customWidth="1"/>
    <col min="2322" max="2324" width="8" customWidth="1"/>
    <col min="2325" max="2325" width="2.26953125" customWidth="1"/>
    <col min="2326" max="2327" width="8" customWidth="1"/>
    <col min="2553" max="2553" width="14.54296875" bestFit="1" customWidth="1"/>
    <col min="2554" max="2568" width="5" customWidth="1"/>
    <col min="2569" max="2577" width="0" hidden="1" customWidth="1"/>
    <col min="2578" max="2580" width="8" customWidth="1"/>
    <col min="2581" max="2581" width="2.26953125" customWidth="1"/>
    <col min="2582" max="2583" width="8" customWidth="1"/>
    <col min="2809" max="2809" width="14.54296875" bestFit="1" customWidth="1"/>
    <col min="2810" max="2824" width="5" customWidth="1"/>
    <col min="2825" max="2833" width="0" hidden="1" customWidth="1"/>
    <col min="2834" max="2836" width="8" customWidth="1"/>
    <col min="2837" max="2837" width="2.26953125" customWidth="1"/>
    <col min="2838" max="2839" width="8" customWidth="1"/>
    <col min="3065" max="3065" width="14.54296875" bestFit="1" customWidth="1"/>
    <col min="3066" max="3080" width="5" customWidth="1"/>
    <col min="3081" max="3089" width="0" hidden="1" customWidth="1"/>
    <col min="3090" max="3092" width="8" customWidth="1"/>
    <col min="3093" max="3093" width="2.26953125" customWidth="1"/>
    <col min="3094" max="3095" width="8" customWidth="1"/>
    <col min="3321" max="3321" width="14.54296875" bestFit="1" customWidth="1"/>
    <col min="3322" max="3336" width="5" customWidth="1"/>
    <col min="3337" max="3345" width="0" hidden="1" customWidth="1"/>
    <col min="3346" max="3348" width="8" customWidth="1"/>
    <col min="3349" max="3349" width="2.26953125" customWidth="1"/>
    <col min="3350" max="3351" width="8" customWidth="1"/>
    <col min="3577" max="3577" width="14.54296875" bestFit="1" customWidth="1"/>
    <col min="3578" max="3592" width="5" customWidth="1"/>
    <col min="3593" max="3601" width="0" hidden="1" customWidth="1"/>
    <col min="3602" max="3604" width="8" customWidth="1"/>
    <col min="3605" max="3605" width="2.26953125" customWidth="1"/>
    <col min="3606" max="3607" width="8" customWidth="1"/>
    <col min="3833" max="3833" width="14.54296875" bestFit="1" customWidth="1"/>
    <col min="3834" max="3848" width="5" customWidth="1"/>
    <col min="3849" max="3857" width="0" hidden="1" customWidth="1"/>
    <col min="3858" max="3860" width="8" customWidth="1"/>
    <col min="3861" max="3861" width="2.26953125" customWidth="1"/>
    <col min="3862" max="3863" width="8" customWidth="1"/>
    <col min="4089" max="4089" width="14.54296875" bestFit="1" customWidth="1"/>
    <col min="4090" max="4104" width="5" customWidth="1"/>
    <col min="4105" max="4113" width="0" hidden="1" customWidth="1"/>
    <col min="4114" max="4116" width="8" customWidth="1"/>
    <col min="4117" max="4117" width="2.26953125" customWidth="1"/>
    <col min="4118" max="4119" width="8" customWidth="1"/>
    <col min="4345" max="4345" width="14.54296875" bestFit="1" customWidth="1"/>
    <col min="4346" max="4360" width="5" customWidth="1"/>
    <col min="4361" max="4369" width="0" hidden="1" customWidth="1"/>
    <col min="4370" max="4372" width="8" customWidth="1"/>
    <col min="4373" max="4373" width="2.26953125" customWidth="1"/>
    <col min="4374" max="4375" width="8" customWidth="1"/>
    <col min="4601" max="4601" width="14.54296875" bestFit="1" customWidth="1"/>
    <col min="4602" max="4616" width="5" customWidth="1"/>
    <col min="4617" max="4625" width="0" hidden="1" customWidth="1"/>
    <col min="4626" max="4628" width="8" customWidth="1"/>
    <col min="4629" max="4629" width="2.26953125" customWidth="1"/>
    <col min="4630" max="4631" width="8" customWidth="1"/>
    <col min="4857" max="4857" width="14.54296875" bestFit="1" customWidth="1"/>
    <col min="4858" max="4872" width="5" customWidth="1"/>
    <col min="4873" max="4881" width="0" hidden="1" customWidth="1"/>
    <col min="4882" max="4884" width="8" customWidth="1"/>
    <col min="4885" max="4885" width="2.26953125" customWidth="1"/>
    <col min="4886" max="4887" width="8" customWidth="1"/>
    <col min="5113" max="5113" width="14.54296875" bestFit="1" customWidth="1"/>
    <col min="5114" max="5128" width="5" customWidth="1"/>
    <col min="5129" max="5137" width="0" hidden="1" customWidth="1"/>
    <col min="5138" max="5140" width="8" customWidth="1"/>
    <col min="5141" max="5141" width="2.26953125" customWidth="1"/>
    <col min="5142" max="5143" width="8" customWidth="1"/>
    <col min="5369" max="5369" width="14.54296875" bestFit="1" customWidth="1"/>
    <col min="5370" max="5384" width="5" customWidth="1"/>
    <col min="5385" max="5393" width="0" hidden="1" customWidth="1"/>
    <col min="5394" max="5396" width="8" customWidth="1"/>
    <col min="5397" max="5397" width="2.26953125" customWidth="1"/>
    <col min="5398" max="5399" width="8" customWidth="1"/>
    <col min="5625" max="5625" width="14.54296875" bestFit="1" customWidth="1"/>
    <col min="5626" max="5640" width="5" customWidth="1"/>
    <col min="5641" max="5649" width="0" hidden="1" customWidth="1"/>
    <col min="5650" max="5652" width="8" customWidth="1"/>
    <col min="5653" max="5653" width="2.26953125" customWidth="1"/>
    <col min="5654" max="5655" width="8" customWidth="1"/>
    <col min="5881" max="5881" width="14.54296875" bestFit="1" customWidth="1"/>
    <col min="5882" max="5896" width="5" customWidth="1"/>
    <col min="5897" max="5905" width="0" hidden="1" customWidth="1"/>
    <col min="5906" max="5908" width="8" customWidth="1"/>
    <col min="5909" max="5909" width="2.26953125" customWidth="1"/>
    <col min="5910" max="5911" width="8" customWidth="1"/>
    <col min="6137" max="6137" width="14.54296875" bestFit="1" customWidth="1"/>
    <col min="6138" max="6152" width="5" customWidth="1"/>
    <col min="6153" max="6161" width="0" hidden="1" customWidth="1"/>
    <col min="6162" max="6164" width="8" customWidth="1"/>
    <col min="6165" max="6165" width="2.26953125" customWidth="1"/>
    <col min="6166" max="6167" width="8" customWidth="1"/>
    <col min="6393" max="6393" width="14.54296875" bestFit="1" customWidth="1"/>
    <col min="6394" max="6408" width="5" customWidth="1"/>
    <col min="6409" max="6417" width="0" hidden="1" customWidth="1"/>
    <col min="6418" max="6420" width="8" customWidth="1"/>
    <col min="6421" max="6421" width="2.26953125" customWidth="1"/>
    <col min="6422" max="6423" width="8" customWidth="1"/>
    <col min="6649" max="6649" width="14.54296875" bestFit="1" customWidth="1"/>
    <col min="6650" max="6664" width="5" customWidth="1"/>
    <col min="6665" max="6673" width="0" hidden="1" customWidth="1"/>
    <col min="6674" max="6676" width="8" customWidth="1"/>
    <col min="6677" max="6677" width="2.26953125" customWidth="1"/>
    <col min="6678" max="6679" width="8" customWidth="1"/>
    <col min="6905" max="6905" width="14.54296875" bestFit="1" customWidth="1"/>
    <col min="6906" max="6920" width="5" customWidth="1"/>
    <col min="6921" max="6929" width="0" hidden="1" customWidth="1"/>
    <col min="6930" max="6932" width="8" customWidth="1"/>
    <col min="6933" max="6933" width="2.26953125" customWidth="1"/>
    <col min="6934" max="6935" width="8" customWidth="1"/>
    <col min="7161" max="7161" width="14.54296875" bestFit="1" customWidth="1"/>
    <col min="7162" max="7176" width="5" customWidth="1"/>
    <col min="7177" max="7185" width="0" hidden="1" customWidth="1"/>
    <col min="7186" max="7188" width="8" customWidth="1"/>
    <col min="7189" max="7189" width="2.26953125" customWidth="1"/>
    <col min="7190" max="7191" width="8" customWidth="1"/>
    <col min="7417" max="7417" width="14.54296875" bestFit="1" customWidth="1"/>
    <col min="7418" max="7432" width="5" customWidth="1"/>
    <col min="7433" max="7441" width="0" hidden="1" customWidth="1"/>
    <col min="7442" max="7444" width="8" customWidth="1"/>
    <col min="7445" max="7445" width="2.26953125" customWidth="1"/>
    <col min="7446" max="7447" width="8" customWidth="1"/>
    <col min="7673" max="7673" width="14.54296875" bestFit="1" customWidth="1"/>
    <col min="7674" max="7688" width="5" customWidth="1"/>
    <col min="7689" max="7697" width="0" hidden="1" customWidth="1"/>
    <col min="7698" max="7700" width="8" customWidth="1"/>
    <col min="7701" max="7701" width="2.26953125" customWidth="1"/>
    <col min="7702" max="7703" width="8" customWidth="1"/>
    <col min="7929" max="7929" width="14.54296875" bestFit="1" customWidth="1"/>
    <col min="7930" max="7944" width="5" customWidth="1"/>
    <col min="7945" max="7953" width="0" hidden="1" customWidth="1"/>
    <col min="7954" max="7956" width="8" customWidth="1"/>
    <col min="7957" max="7957" width="2.26953125" customWidth="1"/>
    <col min="7958" max="7959" width="8" customWidth="1"/>
    <col min="8185" max="8185" width="14.54296875" bestFit="1" customWidth="1"/>
    <col min="8186" max="8200" width="5" customWidth="1"/>
    <col min="8201" max="8209" width="0" hidden="1" customWidth="1"/>
    <col min="8210" max="8212" width="8" customWidth="1"/>
    <col min="8213" max="8213" width="2.26953125" customWidth="1"/>
    <col min="8214" max="8215" width="8" customWidth="1"/>
    <col min="8441" max="8441" width="14.54296875" bestFit="1" customWidth="1"/>
    <col min="8442" max="8456" width="5" customWidth="1"/>
    <col min="8457" max="8465" width="0" hidden="1" customWidth="1"/>
    <col min="8466" max="8468" width="8" customWidth="1"/>
    <col min="8469" max="8469" width="2.26953125" customWidth="1"/>
    <col min="8470" max="8471" width="8" customWidth="1"/>
    <col min="8697" max="8697" width="14.54296875" bestFit="1" customWidth="1"/>
    <col min="8698" max="8712" width="5" customWidth="1"/>
    <col min="8713" max="8721" width="0" hidden="1" customWidth="1"/>
    <col min="8722" max="8724" width="8" customWidth="1"/>
    <col min="8725" max="8725" width="2.26953125" customWidth="1"/>
    <col min="8726" max="8727" width="8" customWidth="1"/>
    <col min="8953" max="8953" width="14.54296875" bestFit="1" customWidth="1"/>
    <col min="8954" max="8968" width="5" customWidth="1"/>
    <col min="8969" max="8977" width="0" hidden="1" customWidth="1"/>
    <col min="8978" max="8980" width="8" customWidth="1"/>
    <col min="8981" max="8981" width="2.26953125" customWidth="1"/>
    <col min="8982" max="8983" width="8" customWidth="1"/>
    <col min="9209" max="9209" width="14.54296875" bestFit="1" customWidth="1"/>
    <col min="9210" max="9224" width="5" customWidth="1"/>
    <col min="9225" max="9233" width="0" hidden="1" customWidth="1"/>
    <col min="9234" max="9236" width="8" customWidth="1"/>
    <col min="9237" max="9237" width="2.26953125" customWidth="1"/>
    <col min="9238" max="9239" width="8" customWidth="1"/>
    <col min="9465" max="9465" width="14.54296875" bestFit="1" customWidth="1"/>
    <col min="9466" max="9480" width="5" customWidth="1"/>
    <col min="9481" max="9489" width="0" hidden="1" customWidth="1"/>
    <col min="9490" max="9492" width="8" customWidth="1"/>
    <col min="9493" max="9493" width="2.26953125" customWidth="1"/>
    <col min="9494" max="9495" width="8" customWidth="1"/>
    <col min="9721" max="9721" width="14.54296875" bestFit="1" customWidth="1"/>
    <col min="9722" max="9736" width="5" customWidth="1"/>
    <col min="9737" max="9745" width="0" hidden="1" customWidth="1"/>
    <col min="9746" max="9748" width="8" customWidth="1"/>
    <col min="9749" max="9749" width="2.26953125" customWidth="1"/>
    <col min="9750" max="9751" width="8" customWidth="1"/>
    <col min="9977" max="9977" width="14.54296875" bestFit="1" customWidth="1"/>
    <col min="9978" max="9992" width="5" customWidth="1"/>
    <col min="9993" max="10001" width="0" hidden="1" customWidth="1"/>
    <col min="10002" max="10004" width="8" customWidth="1"/>
    <col min="10005" max="10005" width="2.26953125" customWidth="1"/>
    <col min="10006" max="10007" width="8" customWidth="1"/>
    <col min="10233" max="10233" width="14.54296875" bestFit="1" customWidth="1"/>
    <col min="10234" max="10248" width="5" customWidth="1"/>
    <col min="10249" max="10257" width="0" hidden="1" customWidth="1"/>
    <col min="10258" max="10260" width="8" customWidth="1"/>
    <col min="10261" max="10261" width="2.26953125" customWidth="1"/>
    <col min="10262" max="10263" width="8" customWidth="1"/>
    <col min="10489" max="10489" width="14.54296875" bestFit="1" customWidth="1"/>
    <col min="10490" max="10504" width="5" customWidth="1"/>
    <col min="10505" max="10513" width="0" hidden="1" customWidth="1"/>
    <col min="10514" max="10516" width="8" customWidth="1"/>
    <col min="10517" max="10517" width="2.26953125" customWidth="1"/>
    <col min="10518" max="10519" width="8" customWidth="1"/>
    <col min="10745" max="10745" width="14.54296875" bestFit="1" customWidth="1"/>
    <col min="10746" max="10760" width="5" customWidth="1"/>
    <col min="10761" max="10769" width="0" hidden="1" customWidth="1"/>
    <col min="10770" max="10772" width="8" customWidth="1"/>
    <col min="10773" max="10773" width="2.26953125" customWidth="1"/>
    <col min="10774" max="10775" width="8" customWidth="1"/>
    <col min="11001" max="11001" width="14.54296875" bestFit="1" customWidth="1"/>
    <col min="11002" max="11016" width="5" customWidth="1"/>
    <col min="11017" max="11025" width="0" hidden="1" customWidth="1"/>
    <col min="11026" max="11028" width="8" customWidth="1"/>
    <col min="11029" max="11029" width="2.26953125" customWidth="1"/>
    <col min="11030" max="11031" width="8" customWidth="1"/>
    <col min="11257" max="11257" width="14.54296875" bestFit="1" customWidth="1"/>
    <col min="11258" max="11272" width="5" customWidth="1"/>
    <col min="11273" max="11281" width="0" hidden="1" customWidth="1"/>
    <col min="11282" max="11284" width="8" customWidth="1"/>
    <col min="11285" max="11285" width="2.26953125" customWidth="1"/>
    <col min="11286" max="11287" width="8" customWidth="1"/>
    <col min="11513" max="11513" width="14.54296875" bestFit="1" customWidth="1"/>
    <col min="11514" max="11528" width="5" customWidth="1"/>
    <col min="11529" max="11537" width="0" hidden="1" customWidth="1"/>
    <col min="11538" max="11540" width="8" customWidth="1"/>
    <col min="11541" max="11541" width="2.26953125" customWidth="1"/>
    <col min="11542" max="11543" width="8" customWidth="1"/>
    <col min="11769" max="11769" width="14.54296875" bestFit="1" customWidth="1"/>
    <col min="11770" max="11784" width="5" customWidth="1"/>
    <col min="11785" max="11793" width="0" hidden="1" customWidth="1"/>
    <col min="11794" max="11796" width="8" customWidth="1"/>
    <col min="11797" max="11797" width="2.26953125" customWidth="1"/>
    <col min="11798" max="11799" width="8" customWidth="1"/>
    <col min="12025" max="12025" width="14.54296875" bestFit="1" customWidth="1"/>
    <col min="12026" max="12040" width="5" customWidth="1"/>
    <col min="12041" max="12049" width="0" hidden="1" customWidth="1"/>
    <col min="12050" max="12052" width="8" customWidth="1"/>
    <col min="12053" max="12053" width="2.26953125" customWidth="1"/>
    <col min="12054" max="12055" width="8" customWidth="1"/>
    <col min="12281" max="12281" width="14.54296875" bestFit="1" customWidth="1"/>
    <col min="12282" max="12296" width="5" customWidth="1"/>
    <col min="12297" max="12305" width="0" hidden="1" customWidth="1"/>
    <col min="12306" max="12308" width="8" customWidth="1"/>
    <col min="12309" max="12309" width="2.26953125" customWidth="1"/>
    <col min="12310" max="12311" width="8" customWidth="1"/>
    <col min="12537" max="12537" width="14.54296875" bestFit="1" customWidth="1"/>
    <col min="12538" max="12552" width="5" customWidth="1"/>
    <col min="12553" max="12561" width="0" hidden="1" customWidth="1"/>
    <col min="12562" max="12564" width="8" customWidth="1"/>
    <col min="12565" max="12565" width="2.26953125" customWidth="1"/>
    <col min="12566" max="12567" width="8" customWidth="1"/>
    <col min="12793" max="12793" width="14.54296875" bestFit="1" customWidth="1"/>
    <col min="12794" max="12808" width="5" customWidth="1"/>
    <col min="12809" max="12817" width="0" hidden="1" customWidth="1"/>
    <col min="12818" max="12820" width="8" customWidth="1"/>
    <col min="12821" max="12821" width="2.26953125" customWidth="1"/>
    <col min="12822" max="12823" width="8" customWidth="1"/>
    <col min="13049" max="13049" width="14.54296875" bestFit="1" customWidth="1"/>
    <col min="13050" max="13064" width="5" customWidth="1"/>
    <col min="13065" max="13073" width="0" hidden="1" customWidth="1"/>
    <col min="13074" max="13076" width="8" customWidth="1"/>
    <col min="13077" max="13077" width="2.26953125" customWidth="1"/>
    <col min="13078" max="13079" width="8" customWidth="1"/>
    <col min="13305" max="13305" width="14.54296875" bestFit="1" customWidth="1"/>
    <col min="13306" max="13320" width="5" customWidth="1"/>
    <col min="13321" max="13329" width="0" hidden="1" customWidth="1"/>
    <col min="13330" max="13332" width="8" customWidth="1"/>
    <col min="13333" max="13333" width="2.26953125" customWidth="1"/>
    <col min="13334" max="13335" width="8" customWidth="1"/>
    <col min="13561" max="13561" width="14.54296875" bestFit="1" customWidth="1"/>
    <col min="13562" max="13576" width="5" customWidth="1"/>
    <col min="13577" max="13585" width="0" hidden="1" customWidth="1"/>
    <col min="13586" max="13588" width="8" customWidth="1"/>
    <col min="13589" max="13589" width="2.26953125" customWidth="1"/>
    <col min="13590" max="13591" width="8" customWidth="1"/>
    <col min="13817" max="13817" width="14.54296875" bestFit="1" customWidth="1"/>
    <col min="13818" max="13832" width="5" customWidth="1"/>
    <col min="13833" max="13841" width="0" hidden="1" customWidth="1"/>
    <col min="13842" max="13844" width="8" customWidth="1"/>
    <col min="13845" max="13845" width="2.26953125" customWidth="1"/>
    <col min="13846" max="13847" width="8" customWidth="1"/>
    <col min="14073" max="14073" width="14.54296875" bestFit="1" customWidth="1"/>
    <col min="14074" max="14088" width="5" customWidth="1"/>
    <col min="14089" max="14097" width="0" hidden="1" customWidth="1"/>
    <col min="14098" max="14100" width="8" customWidth="1"/>
    <col min="14101" max="14101" width="2.26953125" customWidth="1"/>
    <col min="14102" max="14103" width="8" customWidth="1"/>
    <col min="14329" max="14329" width="14.54296875" bestFit="1" customWidth="1"/>
    <col min="14330" max="14344" width="5" customWidth="1"/>
    <col min="14345" max="14353" width="0" hidden="1" customWidth="1"/>
    <col min="14354" max="14356" width="8" customWidth="1"/>
    <col min="14357" max="14357" width="2.26953125" customWidth="1"/>
    <col min="14358" max="14359" width="8" customWidth="1"/>
    <col min="14585" max="14585" width="14.54296875" bestFit="1" customWidth="1"/>
    <col min="14586" max="14600" width="5" customWidth="1"/>
    <col min="14601" max="14609" width="0" hidden="1" customWidth="1"/>
    <col min="14610" max="14612" width="8" customWidth="1"/>
    <col min="14613" max="14613" width="2.26953125" customWidth="1"/>
    <col min="14614" max="14615" width="8" customWidth="1"/>
    <col min="14841" max="14841" width="14.54296875" bestFit="1" customWidth="1"/>
    <col min="14842" max="14856" width="5" customWidth="1"/>
    <col min="14857" max="14865" width="0" hidden="1" customWidth="1"/>
    <col min="14866" max="14868" width="8" customWidth="1"/>
    <col min="14869" max="14869" width="2.26953125" customWidth="1"/>
    <col min="14870" max="14871" width="8" customWidth="1"/>
    <col min="15097" max="15097" width="14.54296875" bestFit="1" customWidth="1"/>
    <col min="15098" max="15112" width="5" customWidth="1"/>
    <col min="15113" max="15121" width="0" hidden="1" customWidth="1"/>
    <col min="15122" max="15124" width="8" customWidth="1"/>
    <col min="15125" max="15125" width="2.26953125" customWidth="1"/>
    <col min="15126" max="15127" width="8" customWidth="1"/>
    <col min="15353" max="15353" width="14.54296875" bestFit="1" customWidth="1"/>
    <col min="15354" max="15368" width="5" customWidth="1"/>
    <col min="15369" max="15377" width="0" hidden="1" customWidth="1"/>
    <col min="15378" max="15380" width="8" customWidth="1"/>
    <col min="15381" max="15381" width="2.26953125" customWidth="1"/>
    <col min="15382" max="15383" width="8" customWidth="1"/>
    <col min="15609" max="15609" width="14.54296875" bestFit="1" customWidth="1"/>
    <col min="15610" max="15624" width="5" customWidth="1"/>
    <col min="15625" max="15633" width="0" hidden="1" customWidth="1"/>
    <col min="15634" max="15636" width="8" customWidth="1"/>
    <col min="15637" max="15637" width="2.26953125" customWidth="1"/>
    <col min="15638" max="15639" width="8" customWidth="1"/>
    <col min="15865" max="15865" width="14.54296875" bestFit="1" customWidth="1"/>
    <col min="15866" max="15880" width="5" customWidth="1"/>
    <col min="15881" max="15889" width="0" hidden="1" customWidth="1"/>
    <col min="15890" max="15892" width="8" customWidth="1"/>
    <col min="15893" max="15893" width="2.26953125" customWidth="1"/>
    <col min="15894" max="15895" width="8" customWidth="1"/>
    <col min="16121" max="16121" width="14.54296875" bestFit="1" customWidth="1"/>
    <col min="16122" max="16136" width="5" customWidth="1"/>
    <col min="16137" max="16145" width="0" hidden="1" customWidth="1"/>
    <col min="16146" max="16148" width="8" customWidth="1"/>
    <col min="16149" max="16149" width="2.26953125" customWidth="1"/>
    <col min="16150" max="16151" width="8" customWidth="1"/>
  </cols>
  <sheetData>
    <row r="1" spans="1:23" x14ac:dyDescent="0.35">
      <c r="A1" s="311">
        <v>2</v>
      </c>
      <c r="B1" s="312"/>
      <c r="C1" s="279" t="s">
        <v>35</v>
      </c>
      <c r="D1" s="275"/>
      <c r="E1" s="276"/>
      <c r="F1" s="279" t="s">
        <v>37</v>
      </c>
      <c r="G1" s="275"/>
      <c r="H1" s="276"/>
      <c r="I1" s="279" t="s">
        <v>40</v>
      </c>
      <c r="J1" s="275"/>
      <c r="K1" s="276"/>
      <c r="L1" s="279" t="s">
        <v>41</v>
      </c>
      <c r="M1" s="275"/>
      <c r="N1" s="276"/>
      <c r="O1" s="279" t="s">
        <v>42</v>
      </c>
      <c r="P1" s="275"/>
      <c r="Q1" s="276"/>
      <c r="R1" s="280" t="s">
        <v>238</v>
      </c>
      <c r="S1" s="275" t="s">
        <v>237</v>
      </c>
      <c r="T1" s="275" t="s">
        <v>236</v>
      </c>
      <c r="U1" s="275"/>
      <c r="V1" s="275"/>
      <c r="W1" s="276"/>
    </row>
    <row r="2" spans="1:23" ht="15" thickBot="1" x14ac:dyDescent="0.4">
      <c r="A2" s="313"/>
      <c r="B2" s="314"/>
      <c r="C2" s="286" t="str">
        <f>B3</f>
        <v>Metylovice B</v>
      </c>
      <c r="D2" s="277"/>
      <c r="E2" s="278"/>
      <c r="F2" s="286" t="str">
        <f>B4</f>
        <v>Střítěž A</v>
      </c>
      <c r="G2" s="277"/>
      <c r="H2" s="278"/>
      <c r="I2" s="286" t="str">
        <f>B5</f>
        <v>Ostravice B</v>
      </c>
      <c r="J2" s="277"/>
      <c r="K2" s="278"/>
      <c r="L2" s="286" t="str">
        <f>B6</f>
        <v>Raškovice A</v>
      </c>
      <c r="M2" s="277"/>
      <c r="N2" s="278"/>
      <c r="O2" s="286" t="str">
        <f>B7</f>
        <v>Brušperk B</v>
      </c>
      <c r="P2" s="277"/>
      <c r="Q2" s="278"/>
      <c r="R2" s="281"/>
      <c r="S2" s="277"/>
      <c r="T2" s="277"/>
      <c r="U2" s="277"/>
      <c r="V2" s="277"/>
      <c r="W2" s="278"/>
    </row>
    <row r="3" spans="1:23" ht="21" x14ac:dyDescent="0.35">
      <c r="A3" s="98" t="s">
        <v>35</v>
      </c>
      <c r="B3" s="97" t="s">
        <v>210</v>
      </c>
      <c r="C3" s="214"/>
      <c r="D3" s="213"/>
      <c r="E3" s="212"/>
      <c r="F3" s="101">
        <v>3</v>
      </c>
      <c r="G3" s="100" t="s">
        <v>232</v>
      </c>
      <c r="H3" s="99">
        <v>6</v>
      </c>
      <c r="I3" s="101">
        <v>15</v>
      </c>
      <c r="J3" s="100" t="s">
        <v>232</v>
      </c>
      <c r="K3" s="99">
        <v>7</v>
      </c>
      <c r="L3" s="101">
        <v>2</v>
      </c>
      <c r="M3" s="100" t="s">
        <v>232</v>
      </c>
      <c r="N3" s="99">
        <v>11</v>
      </c>
      <c r="O3" s="101">
        <v>6</v>
      </c>
      <c r="P3" s="100" t="s">
        <v>232</v>
      </c>
      <c r="Q3" s="99">
        <v>7</v>
      </c>
      <c r="R3" s="61">
        <f>SUM(IF(C3&gt;E3,1,0),IF(F3&gt;H3,1,0),IF(I3&gt;K3,1,0),IF(L3&gt;N3,1,0),IF(O3&gt;Q3,1,0))</f>
        <v>1</v>
      </c>
      <c r="S3" s="195">
        <v>4</v>
      </c>
      <c r="T3" s="100">
        <f>C3+F3+I3+L3+O3</f>
        <v>26</v>
      </c>
      <c r="U3" s="100" t="s">
        <v>232</v>
      </c>
      <c r="V3" s="100">
        <f>H3+K3+N3+Q3+E3</f>
        <v>31</v>
      </c>
      <c r="W3" s="99">
        <f>T3/V3</f>
        <v>0.83870967741935487</v>
      </c>
    </row>
    <row r="4" spans="1:23" ht="21" x14ac:dyDescent="0.35">
      <c r="A4" s="107" t="s">
        <v>37</v>
      </c>
      <c r="B4" s="57" t="s">
        <v>246</v>
      </c>
      <c r="C4" s="56">
        <f>H3</f>
        <v>6</v>
      </c>
      <c r="D4" s="55" t="s">
        <v>232</v>
      </c>
      <c r="E4" s="54">
        <f>F3</f>
        <v>3</v>
      </c>
      <c r="F4" s="211"/>
      <c r="G4" s="210"/>
      <c r="H4" s="209"/>
      <c r="I4" s="53">
        <v>16</v>
      </c>
      <c r="J4" s="33" t="s">
        <v>232</v>
      </c>
      <c r="K4" s="51">
        <v>7</v>
      </c>
      <c r="L4" s="53">
        <v>10</v>
      </c>
      <c r="M4" s="33" t="s">
        <v>232</v>
      </c>
      <c r="N4" s="51">
        <v>7</v>
      </c>
      <c r="O4" s="53">
        <v>10</v>
      </c>
      <c r="P4" s="33" t="s">
        <v>232</v>
      </c>
      <c r="Q4" s="51">
        <v>6</v>
      </c>
      <c r="R4" s="52">
        <f>SUM(IF(C4&gt;E4,1,0),IF(F4&gt;H4,1,0),IF(I4&gt;K4,1,0),IF(L4&gt;N4,1,0),IF(O4&gt;Q4,1,0))</f>
        <v>4</v>
      </c>
      <c r="S4" s="184">
        <v>1</v>
      </c>
      <c r="T4" s="33">
        <f>C4+F4+I4+L4+O4</f>
        <v>42</v>
      </c>
      <c r="U4" s="33" t="s">
        <v>232</v>
      </c>
      <c r="V4" s="33">
        <f>H4+K4+N4+Q4+E4</f>
        <v>23</v>
      </c>
      <c r="W4" s="51">
        <f>T4/V4</f>
        <v>1.826086956521739</v>
      </c>
    </row>
    <row r="5" spans="1:23" ht="21" x14ac:dyDescent="0.35">
      <c r="A5" s="107" t="s">
        <v>40</v>
      </c>
      <c r="B5" s="57" t="s">
        <v>78</v>
      </c>
      <c r="C5" s="56">
        <f>K3</f>
        <v>7</v>
      </c>
      <c r="D5" s="55" t="s">
        <v>232</v>
      </c>
      <c r="E5" s="54">
        <f>I3</f>
        <v>15</v>
      </c>
      <c r="F5" s="56">
        <f>K4</f>
        <v>7</v>
      </c>
      <c r="G5" s="55" t="s">
        <v>232</v>
      </c>
      <c r="H5" s="54">
        <f>I4</f>
        <v>16</v>
      </c>
      <c r="I5" s="211"/>
      <c r="J5" s="210"/>
      <c r="K5" s="209"/>
      <c r="L5" s="53">
        <v>3</v>
      </c>
      <c r="M5" s="33" t="s">
        <v>232</v>
      </c>
      <c r="N5" s="51">
        <v>17</v>
      </c>
      <c r="O5" s="53">
        <v>2</v>
      </c>
      <c r="P5" s="33" t="s">
        <v>232</v>
      </c>
      <c r="Q5" s="51">
        <v>19</v>
      </c>
      <c r="R5" s="52">
        <f>SUM(IF(C5&gt;E5,1,0),IF(F5&gt;H5,1,0),IF(I5&gt;K5,1,0),IF(L5&gt;N5,1,0),IF(O5&gt;Q5,1,0))</f>
        <v>0</v>
      </c>
      <c r="S5" s="184">
        <v>5</v>
      </c>
      <c r="T5" s="33">
        <f>C5+F5+I5+L5+O5</f>
        <v>19</v>
      </c>
      <c r="U5" s="33" t="s">
        <v>232</v>
      </c>
      <c r="V5" s="33">
        <f>H5+K5+N5+Q5+E5</f>
        <v>67</v>
      </c>
      <c r="W5" s="51">
        <f>T5/V5</f>
        <v>0.28358208955223879</v>
      </c>
    </row>
    <row r="6" spans="1:23" ht="21" x14ac:dyDescent="0.35">
      <c r="A6" s="107" t="s">
        <v>41</v>
      </c>
      <c r="B6" s="57" t="s">
        <v>212</v>
      </c>
      <c r="C6" s="56">
        <f>N3</f>
        <v>11</v>
      </c>
      <c r="D6" s="55" t="s">
        <v>232</v>
      </c>
      <c r="E6" s="54">
        <f>L3</f>
        <v>2</v>
      </c>
      <c r="F6" s="56">
        <f>N4</f>
        <v>7</v>
      </c>
      <c r="G6" s="55" t="s">
        <v>232</v>
      </c>
      <c r="H6" s="54">
        <f>L4</f>
        <v>10</v>
      </c>
      <c r="I6" s="56">
        <f>N5</f>
        <v>17</v>
      </c>
      <c r="J6" s="55" t="s">
        <v>232</v>
      </c>
      <c r="K6" s="54">
        <f>L5</f>
        <v>3</v>
      </c>
      <c r="L6" s="211"/>
      <c r="M6" s="210"/>
      <c r="N6" s="209"/>
      <c r="O6" s="53">
        <v>12</v>
      </c>
      <c r="P6" s="33" t="s">
        <v>232</v>
      </c>
      <c r="Q6" s="51">
        <v>4</v>
      </c>
      <c r="R6" s="52">
        <f>SUM(IF(C6&gt;E6,1,0),IF(F6&gt;H6,1,0),IF(I6&gt;K6,1,0),IF(L6&gt;N6,1,0),IF(O6&gt;Q6,1,0))</f>
        <v>3</v>
      </c>
      <c r="S6" s="184">
        <v>2</v>
      </c>
      <c r="T6" s="33">
        <f>C6+F6+I6+L6+O6</f>
        <v>47</v>
      </c>
      <c r="U6" s="33" t="s">
        <v>232</v>
      </c>
      <c r="V6" s="33">
        <f>H6+K6+N6+Q6+E6</f>
        <v>19</v>
      </c>
      <c r="W6" s="51">
        <f>T6/V6</f>
        <v>2.4736842105263159</v>
      </c>
    </row>
    <row r="7" spans="1:23" ht="21.5" thickBot="1" x14ac:dyDescent="0.4">
      <c r="A7" s="65" t="s">
        <v>42</v>
      </c>
      <c r="B7" s="91" t="s">
        <v>218</v>
      </c>
      <c r="C7" s="48">
        <f>Q3</f>
        <v>7</v>
      </c>
      <c r="D7" s="47" t="s">
        <v>232</v>
      </c>
      <c r="E7" s="46">
        <f>O3</f>
        <v>6</v>
      </c>
      <c r="F7" s="48">
        <f>Q4</f>
        <v>6</v>
      </c>
      <c r="G7" s="47" t="s">
        <v>232</v>
      </c>
      <c r="H7" s="46">
        <f>O4</f>
        <v>10</v>
      </c>
      <c r="I7" s="48">
        <f>Q5</f>
        <v>19</v>
      </c>
      <c r="J7" s="47" t="s">
        <v>232</v>
      </c>
      <c r="K7" s="46">
        <f>O5</f>
        <v>2</v>
      </c>
      <c r="L7" s="48">
        <f>Q6</f>
        <v>4</v>
      </c>
      <c r="M7" s="47" t="s">
        <v>232</v>
      </c>
      <c r="N7" s="46">
        <f>O6</f>
        <v>12</v>
      </c>
      <c r="O7" s="208"/>
      <c r="P7" s="207"/>
      <c r="Q7" s="206"/>
      <c r="R7" s="45">
        <f>SUM(IF(C7&gt;E7,1,0),IF(F7&gt;H7,1,0),IF(I7&gt;K7,1,0),IF(L7&gt;N7,1,0),IF(O7&gt;Q7,1,0))</f>
        <v>2</v>
      </c>
      <c r="S7" s="185">
        <v>3</v>
      </c>
      <c r="T7" s="44">
        <f>C7+F7+I7+L7+O7</f>
        <v>36</v>
      </c>
      <c r="U7" s="44" t="s">
        <v>232</v>
      </c>
      <c r="V7" s="44">
        <f>H7+K7+N7+Q7+E7</f>
        <v>30</v>
      </c>
      <c r="W7" s="43">
        <f>T7/V7</f>
        <v>1.2</v>
      </c>
    </row>
    <row r="8" spans="1:23" x14ac:dyDescent="0.35">
      <c r="B8" s="27"/>
    </row>
  </sheetData>
  <mergeCells count="14">
    <mergeCell ref="A1:B2"/>
    <mergeCell ref="C1:E1"/>
    <mergeCell ref="F1:H1"/>
    <mergeCell ref="I1:K1"/>
    <mergeCell ref="L1:N1"/>
    <mergeCell ref="C2:E2"/>
    <mergeCell ref="F2:H2"/>
    <mergeCell ref="I2:K2"/>
    <mergeCell ref="L2:N2"/>
    <mergeCell ref="O2:Q2"/>
    <mergeCell ref="T1:W2"/>
    <mergeCell ref="O1:Q1"/>
    <mergeCell ref="R1:R2"/>
    <mergeCell ref="S1:S2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90BC-0F53-4331-9E68-31ECA17DD1C9}">
  <dimension ref="A2:F15"/>
  <sheetViews>
    <sheetView workbookViewId="0">
      <selection activeCell="A4" sqref="A4:F9"/>
    </sheetView>
  </sheetViews>
  <sheetFormatPr defaultRowHeight="14.5" x14ac:dyDescent="0.35"/>
  <cols>
    <col min="1" max="1" width="13.1796875" customWidth="1"/>
    <col min="2" max="2" width="1.36328125" bestFit="1" customWidth="1"/>
    <col min="3" max="3" width="13.08984375" customWidth="1"/>
    <col min="4" max="4" width="2.90625" style="27" customWidth="1"/>
    <col min="5" max="5" width="1.36328125" style="27" bestFit="1" customWidth="1"/>
    <col min="6" max="6" width="2.90625" style="27" customWidth="1"/>
  </cols>
  <sheetData>
    <row r="2" spans="1:6" x14ac:dyDescent="0.35">
      <c r="A2" s="354" t="s">
        <v>280</v>
      </c>
    </row>
    <row r="4" spans="1:6" x14ac:dyDescent="0.35">
      <c r="A4" s="27" t="s">
        <v>246</v>
      </c>
      <c r="B4" s="27" t="s">
        <v>232</v>
      </c>
      <c r="C4" s="27" t="s">
        <v>76</v>
      </c>
      <c r="D4" s="27">
        <v>3</v>
      </c>
      <c r="E4" s="27" t="s">
        <v>232</v>
      </c>
      <c r="F4" s="27">
        <v>6</v>
      </c>
    </row>
    <row r="5" spans="1:6" x14ac:dyDescent="0.35">
      <c r="A5" s="27" t="s">
        <v>212</v>
      </c>
      <c r="B5" s="27" t="s">
        <v>232</v>
      </c>
      <c r="C5" s="27" t="s">
        <v>209</v>
      </c>
      <c r="D5" s="27">
        <v>6</v>
      </c>
      <c r="E5" s="27" t="s">
        <v>232</v>
      </c>
      <c r="F5" s="27">
        <v>8</v>
      </c>
    </row>
    <row r="6" spans="1:6" x14ac:dyDescent="0.35">
      <c r="A6" s="27" t="s">
        <v>218</v>
      </c>
      <c r="B6" s="27" t="s">
        <v>232</v>
      </c>
      <c r="C6" s="27" t="s">
        <v>216</v>
      </c>
      <c r="D6" s="27">
        <v>3</v>
      </c>
      <c r="E6" s="27" t="s">
        <v>232</v>
      </c>
      <c r="F6" s="27">
        <v>10</v>
      </c>
    </row>
    <row r="7" spans="1:6" x14ac:dyDescent="0.35">
      <c r="A7" s="27" t="s">
        <v>210</v>
      </c>
      <c r="B7" s="27" t="s">
        <v>232</v>
      </c>
      <c r="C7" s="27" t="s">
        <v>225</v>
      </c>
      <c r="D7" s="27">
        <v>7</v>
      </c>
      <c r="E7" s="27" t="s">
        <v>232</v>
      </c>
      <c r="F7" s="27">
        <v>6</v>
      </c>
    </row>
    <row r="8" spans="1:6" x14ac:dyDescent="0.35">
      <c r="A8" s="27" t="s">
        <v>78</v>
      </c>
      <c r="B8" s="27" t="s">
        <v>232</v>
      </c>
      <c r="C8" s="27" t="s">
        <v>217</v>
      </c>
      <c r="D8" s="27">
        <v>5</v>
      </c>
      <c r="E8" s="27" t="s">
        <v>232</v>
      </c>
      <c r="F8" s="27">
        <v>18</v>
      </c>
    </row>
    <row r="9" spans="1:6" x14ac:dyDescent="0.35">
      <c r="A9" s="27" t="s">
        <v>215</v>
      </c>
      <c r="B9" s="27" t="s">
        <v>232</v>
      </c>
      <c r="C9" s="27" t="s">
        <v>28</v>
      </c>
    </row>
    <row r="10" spans="1:6" x14ac:dyDescent="0.35">
      <c r="A10" s="27"/>
      <c r="B10" s="27"/>
      <c r="C10" s="27"/>
    </row>
    <row r="11" spans="1:6" x14ac:dyDescent="0.35">
      <c r="A11" s="27"/>
      <c r="B11" s="27"/>
      <c r="C11" s="27"/>
    </row>
    <row r="12" spans="1:6" x14ac:dyDescent="0.35">
      <c r="A12" s="27"/>
      <c r="B12" s="27"/>
      <c r="C12" s="27"/>
    </row>
    <row r="13" spans="1:6" x14ac:dyDescent="0.35">
      <c r="A13" s="27"/>
      <c r="B13" s="27"/>
      <c r="C13" s="27"/>
    </row>
    <row r="14" spans="1:6" x14ac:dyDescent="0.35">
      <c r="A14" s="27"/>
      <c r="B14" s="27"/>
      <c r="C14" s="27"/>
    </row>
    <row r="15" spans="1:6" x14ac:dyDescent="0.35">
      <c r="A15" s="27"/>
      <c r="B15" s="27"/>
      <c r="C15" s="27"/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E34C-E6F8-4D05-8595-5CB58C7E1100}">
  <dimension ref="A1:AMK29"/>
  <sheetViews>
    <sheetView zoomScale="85" zoomScaleNormal="85" workbookViewId="0">
      <selection activeCell="V3" sqref="V3"/>
    </sheetView>
  </sheetViews>
  <sheetFormatPr defaultRowHeight="14.5" x14ac:dyDescent="0.35"/>
  <cols>
    <col min="1" max="1" width="17.453125" style="153" customWidth="1"/>
    <col min="2" max="2" width="20.453125" style="153" customWidth="1"/>
    <col min="3" max="5" width="5.90625" style="153" customWidth="1"/>
    <col min="6" max="13" width="5" style="153" customWidth="1"/>
    <col min="14" max="14" width="5.7265625" style="153" customWidth="1"/>
    <col min="15" max="17" width="8" style="153" customWidth="1"/>
    <col min="18" max="18" width="2.26953125" style="153" customWidth="1"/>
    <col min="19" max="20" width="8" style="153" customWidth="1"/>
    <col min="21" max="245" width="9.08984375" style="153" customWidth="1"/>
    <col min="246" max="246" width="14.54296875" style="153" customWidth="1"/>
    <col min="247" max="261" width="5" style="153" customWidth="1"/>
    <col min="262" max="270" width="8.7265625" style="153"/>
    <col min="271" max="273" width="8" style="153" customWidth="1"/>
    <col min="274" max="274" width="2.26953125" style="153" customWidth="1"/>
    <col min="275" max="276" width="8" style="153" customWidth="1"/>
    <col min="277" max="501" width="9.08984375" style="153" customWidth="1"/>
    <col min="502" max="502" width="14.54296875" style="153" customWidth="1"/>
    <col min="503" max="517" width="5" style="153" customWidth="1"/>
    <col min="518" max="526" width="8.7265625" style="153"/>
    <col min="527" max="529" width="8" style="153" customWidth="1"/>
    <col min="530" max="530" width="2.26953125" style="153" customWidth="1"/>
    <col min="531" max="532" width="8" style="153" customWidth="1"/>
    <col min="533" max="757" width="9.08984375" style="153" customWidth="1"/>
    <col min="758" max="758" width="14.54296875" style="153" customWidth="1"/>
    <col min="759" max="773" width="5" style="153" customWidth="1"/>
    <col min="774" max="782" width="8.7265625" style="153"/>
    <col min="783" max="785" width="8" style="153" customWidth="1"/>
    <col min="786" max="786" width="2.26953125" style="153" customWidth="1"/>
    <col min="787" max="788" width="8" style="153" customWidth="1"/>
    <col min="789" max="1013" width="9.08984375" style="153" customWidth="1"/>
    <col min="1014" max="1014" width="14.54296875" style="153" customWidth="1"/>
    <col min="1015" max="1025" width="5" style="153" customWidth="1"/>
    <col min="1026" max="16384" width="8.7265625" style="66"/>
  </cols>
  <sheetData>
    <row r="1" spans="1:20" ht="20.25" customHeight="1" thickBot="1" x14ac:dyDescent="0.4">
      <c r="A1" s="316">
        <v>1</v>
      </c>
      <c r="B1" s="316"/>
      <c r="C1" s="269" t="s">
        <v>35</v>
      </c>
      <c r="D1" s="269"/>
      <c r="E1" s="269"/>
      <c r="F1" s="269" t="s">
        <v>37</v>
      </c>
      <c r="G1" s="269"/>
      <c r="H1" s="269"/>
      <c r="I1" s="269" t="s">
        <v>40</v>
      </c>
      <c r="J1" s="269"/>
      <c r="K1" s="269"/>
      <c r="L1" s="269" t="s">
        <v>41</v>
      </c>
      <c r="M1" s="269"/>
      <c r="N1" s="269"/>
      <c r="O1" s="270" t="s">
        <v>238</v>
      </c>
      <c r="P1" s="271" t="s">
        <v>237</v>
      </c>
      <c r="Q1" s="272" t="s">
        <v>236</v>
      </c>
      <c r="R1" s="272"/>
      <c r="S1" s="272"/>
      <c r="T1" s="272"/>
    </row>
    <row r="2" spans="1:20" ht="30" customHeight="1" thickBot="1" x14ac:dyDescent="0.4">
      <c r="A2" s="316"/>
      <c r="B2" s="316"/>
      <c r="C2" s="273" t="str">
        <f>B3</f>
        <v>Střítěž A</v>
      </c>
      <c r="D2" s="273"/>
      <c r="E2" s="273"/>
      <c r="F2" s="273" t="str">
        <f>B5</f>
        <v>Raškovice A</v>
      </c>
      <c r="G2" s="273"/>
      <c r="H2" s="273"/>
      <c r="I2" s="273" t="str">
        <f>B7</f>
        <v>Brušperk A</v>
      </c>
      <c r="J2" s="273"/>
      <c r="K2" s="273"/>
      <c r="L2" s="273" t="str">
        <f>B9</f>
        <v>Brušperk C</v>
      </c>
      <c r="M2" s="273"/>
      <c r="N2" s="273"/>
      <c r="O2" s="270"/>
      <c r="P2" s="271"/>
      <c r="Q2" s="271"/>
      <c r="R2" s="272"/>
      <c r="S2" s="272"/>
      <c r="T2" s="272"/>
    </row>
    <row r="3" spans="1:20" ht="30" customHeight="1" x14ac:dyDescent="0.35">
      <c r="A3" s="318" t="s">
        <v>35</v>
      </c>
      <c r="B3" s="319" t="s">
        <v>246</v>
      </c>
      <c r="C3" s="240"/>
      <c r="D3" s="239"/>
      <c r="E3" s="238"/>
      <c r="F3" s="87">
        <v>10</v>
      </c>
      <c r="G3" s="85" t="s">
        <v>232</v>
      </c>
      <c r="H3" s="84">
        <v>11</v>
      </c>
      <c r="I3" s="87">
        <v>13</v>
      </c>
      <c r="J3" s="85" t="s">
        <v>232</v>
      </c>
      <c r="K3" s="84">
        <v>9</v>
      </c>
      <c r="L3" s="87">
        <v>5</v>
      </c>
      <c r="M3" s="85" t="s">
        <v>232</v>
      </c>
      <c r="N3" s="84">
        <v>11</v>
      </c>
      <c r="O3" s="320">
        <f>SUM(IF(C3&gt;E3,1,0),IF(F3&gt;H3,1,0),IF(I3&gt;K3,1,0),IF(L3&gt;N3,1,0),IF(C4&gt;E4,1,0),IF(F4&gt;H4,1,0),IF(I4&gt;K4,1,0),IF(L4&gt;N4,1,0))</f>
        <v>3</v>
      </c>
      <c r="P3" s="321">
        <v>2</v>
      </c>
      <c r="Q3" s="322">
        <f>C3+F3+I3+L3+F4+I4+L4+C4</f>
        <v>66</v>
      </c>
      <c r="R3" s="322" t="s">
        <v>232</v>
      </c>
      <c r="S3" s="322">
        <f>H3+K3+N3+H4+K4+N4+E3+E4</f>
        <v>60</v>
      </c>
      <c r="T3" s="323">
        <f>Q3/S3</f>
        <v>1.1000000000000001</v>
      </c>
    </row>
    <row r="4" spans="1:20" ht="30" customHeight="1" thickBot="1" x14ac:dyDescent="0.4">
      <c r="A4" s="318"/>
      <c r="B4" s="319"/>
      <c r="C4" s="228"/>
      <c r="D4" s="227"/>
      <c r="E4" s="226"/>
      <c r="F4" s="225">
        <v>14</v>
      </c>
      <c r="G4" s="234" t="s">
        <v>232</v>
      </c>
      <c r="H4" s="224">
        <v>9</v>
      </c>
      <c r="I4" s="225">
        <v>14</v>
      </c>
      <c r="J4" s="234" t="s">
        <v>232</v>
      </c>
      <c r="K4" s="224">
        <v>9</v>
      </c>
      <c r="L4" s="225">
        <v>10</v>
      </c>
      <c r="M4" s="234" t="s">
        <v>232</v>
      </c>
      <c r="N4" s="224">
        <v>11</v>
      </c>
      <c r="O4" s="320"/>
      <c r="P4" s="321"/>
      <c r="Q4" s="322"/>
      <c r="R4" s="322"/>
      <c r="S4" s="322"/>
      <c r="T4" s="323"/>
    </row>
    <row r="5" spans="1:20" ht="30" customHeight="1" thickTop="1" x14ac:dyDescent="0.35">
      <c r="A5" s="324" t="s">
        <v>37</v>
      </c>
      <c r="B5" s="325" t="s">
        <v>212</v>
      </c>
      <c r="C5" s="223">
        <f>H3</f>
        <v>11</v>
      </c>
      <c r="D5" s="222" t="s">
        <v>232</v>
      </c>
      <c r="E5" s="221">
        <f>F3</f>
        <v>10</v>
      </c>
      <c r="F5" s="220"/>
      <c r="G5" s="219"/>
      <c r="H5" s="218"/>
      <c r="I5" s="237">
        <v>11</v>
      </c>
      <c r="J5" s="236" t="s">
        <v>232</v>
      </c>
      <c r="K5" s="235">
        <v>10</v>
      </c>
      <c r="L5" s="237">
        <v>7</v>
      </c>
      <c r="M5" s="236" t="s">
        <v>232</v>
      </c>
      <c r="N5" s="235">
        <v>14</v>
      </c>
      <c r="O5" s="326">
        <f>SUM(IF(C5&gt;E5,1,0),IF(F5&gt;H5,1,0),IF(I5&gt;K5,1,0),IF(L5&gt;N5,1,0),IF(C6&gt;E6,1,0),IF(F6&gt;H6,1,0),IF(I6&gt;K6,1,0),IF(L6&gt;N6,1,0))</f>
        <v>3</v>
      </c>
      <c r="P5" s="327">
        <v>3</v>
      </c>
      <c r="Q5" s="328">
        <f>C5+F5+I5+L5+F6+I6+L6+C6</f>
        <v>63</v>
      </c>
      <c r="R5" s="328" t="s">
        <v>232</v>
      </c>
      <c r="S5" s="328">
        <f>H5+K5+N5+H6+K6+N6+E5+E6</f>
        <v>73</v>
      </c>
      <c r="T5" s="317">
        <f>Q5/S5</f>
        <v>0.86301369863013699</v>
      </c>
    </row>
    <row r="6" spans="1:20" ht="30" customHeight="1" thickBot="1" x14ac:dyDescent="0.4">
      <c r="A6" s="324"/>
      <c r="B6" s="325"/>
      <c r="C6" s="231">
        <f>H4</f>
        <v>9</v>
      </c>
      <c r="D6" s="230" t="s">
        <v>232</v>
      </c>
      <c r="E6" s="229">
        <f>F4</f>
        <v>14</v>
      </c>
      <c r="F6" s="228"/>
      <c r="G6" s="227"/>
      <c r="H6" s="226"/>
      <c r="I6" s="225">
        <v>15</v>
      </c>
      <c r="J6" s="234" t="s">
        <v>232</v>
      </c>
      <c r="K6" s="224">
        <v>9</v>
      </c>
      <c r="L6" s="225">
        <v>10</v>
      </c>
      <c r="M6" s="234" t="s">
        <v>232</v>
      </c>
      <c r="N6" s="224">
        <v>16</v>
      </c>
      <c r="O6" s="326"/>
      <c r="P6" s="327"/>
      <c r="Q6" s="328"/>
      <c r="R6" s="328"/>
      <c r="S6" s="328"/>
      <c r="T6" s="317"/>
    </row>
    <row r="7" spans="1:20" ht="30" customHeight="1" thickTop="1" x14ac:dyDescent="0.35">
      <c r="A7" s="324" t="s">
        <v>40</v>
      </c>
      <c r="B7" s="325" t="s">
        <v>217</v>
      </c>
      <c r="C7" s="233">
        <f>K3</f>
        <v>9</v>
      </c>
      <c r="D7" s="157" t="s">
        <v>232</v>
      </c>
      <c r="E7" s="232">
        <f>I3</f>
        <v>13</v>
      </c>
      <c r="F7" s="233">
        <f>K5</f>
        <v>10</v>
      </c>
      <c r="G7" s="157" t="s">
        <v>232</v>
      </c>
      <c r="H7" s="232">
        <f>I5</f>
        <v>11</v>
      </c>
      <c r="I7" s="220"/>
      <c r="J7" s="219"/>
      <c r="K7" s="218"/>
      <c r="L7" s="87">
        <v>4</v>
      </c>
      <c r="M7" s="85" t="s">
        <v>232</v>
      </c>
      <c r="N7" s="84">
        <v>9</v>
      </c>
      <c r="O7" s="326">
        <f>SUM(IF(C7&gt;E7,1,0),IF(F7&gt;H7,1,0),IF(I7&gt;K7,1,0),IF(L7&gt;N7,1,0),IF(C8&gt;E8,1,0),IF(F8&gt;H8,1,0),IF(I8&gt;K8,1,0),IF(L8&gt;N8,1,0))</f>
        <v>0</v>
      </c>
      <c r="P7" s="327">
        <v>4</v>
      </c>
      <c r="Q7" s="328">
        <f>C7+F7+I7+L7+F8+I8+L8+C8</f>
        <v>47</v>
      </c>
      <c r="R7" s="328" t="s">
        <v>232</v>
      </c>
      <c r="S7" s="328">
        <f>H7+K7+N7+H8+K8+N8+E7+E8</f>
        <v>71</v>
      </c>
      <c r="T7" s="317">
        <f>Q7/S7</f>
        <v>0.6619718309859155</v>
      </c>
    </row>
    <row r="8" spans="1:20" ht="30" customHeight="1" thickBot="1" x14ac:dyDescent="0.4">
      <c r="A8" s="324"/>
      <c r="B8" s="325"/>
      <c r="C8" s="231">
        <f>K4</f>
        <v>9</v>
      </c>
      <c r="D8" s="230" t="s">
        <v>232</v>
      </c>
      <c r="E8" s="229">
        <f>I4</f>
        <v>14</v>
      </c>
      <c r="F8" s="231">
        <f>K6</f>
        <v>9</v>
      </c>
      <c r="G8" s="230" t="s">
        <v>232</v>
      </c>
      <c r="H8" s="229">
        <f>I6</f>
        <v>15</v>
      </c>
      <c r="I8" s="228"/>
      <c r="J8" s="227"/>
      <c r="K8" s="226"/>
      <c r="L8" s="225">
        <v>6</v>
      </c>
      <c r="M8" s="76" t="s">
        <v>232</v>
      </c>
      <c r="N8" s="224">
        <v>9</v>
      </c>
      <c r="O8" s="326"/>
      <c r="P8" s="327"/>
      <c r="Q8" s="328"/>
      <c r="R8" s="328"/>
      <c r="S8" s="328"/>
      <c r="T8" s="317"/>
    </row>
    <row r="9" spans="1:20" ht="30" customHeight="1" thickTop="1" thickBot="1" x14ac:dyDescent="0.4">
      <c r="A9" s="330" t="s">
        <v>41</v>
      </c>
      <c r="B9" s="331" t="s">
        <v>225</v>
      </c>
      <c r="C9" s="223">
        <f>N3</f>
        <v>11</v>
      </c>
      <c r="D9" s="222" t="s">
        <v>232</v>
      </c>
      <c r="E9" s="221">
        <f>L3</f>
        <v>5</v>
      </c>
      <c r="F9" s="223">
        <f>N5</f>
        <v>14</v>
      </c>
      <c r="G9" s="222" t="s">
        <v>232</v>
      </c>
      <c r="H9" s="221">
        <f>L5</f>
        <v>7</v>
      </c>
      <c r="I9" s="223">
        <f>N7</f>
        <v>9</v>
      </c>
      <c r="J9" s="222" t="s">
        <v>232</v>
      </c>
      <c r="K9" s="221">
        <f>L7</f>
        <v>4</v>
      </c>
      <c r="L9" s="220"/>
      <c r="M9" s="219"/>
      <c r="N9" s="218"/>
      <c r="O9" s="332">
        <f>SUM(IF(C9&gt;E9,1,0),IF(F9&gt;H9,1,0),IF(I9&gt;K9,1,0),IF(L9&gt;N9,1,0),IF(C10&gt;E10,1,0),IF(F10&gt;H10,1,0),IF(I10&gt;K10,1,0),IF(L10&gt;N10,1,0))</f>
        <v>6</v>
      </c>
      <c r="P9" s="333">
        <v>1</v>
      </c>
      <c r="Q9" s="334">
        <f>C9+F9+I9+L9+F10+I10+L10+C10</f>
        <v>70</v>
      </c>
      <c r="R9" s="334" t="s">
        <v>232</v>
      </c>
      <c r="S9" s="334">
        <f>H9+K9+N9+H10+K10+N10+E9+E10</f>
        <v>42</v>
      </c>
      <c r="T9" s="329">
        <f>Q9/S9</f>
        <v>1.6666666666666667</v>
      </c>
    </row>
    <row r="10" spans="1:20" ht="30" customHeight="1" thickBot="1" x14ac:dyDescent="0.4">
      <c r="A10" s="330"/>
      <c r="B10" s="331"/>
      <c r="C10" s="72">
        <f>N4</f>
        <v>11</v>
      </c>
      <c r="D10" s="71" t="s">
        <v>232</v>
      </c>
      <c r="E10" s="70">
        <f>L4</f>
        <v>10</v>
      </c>
      <c r="F10" s="72">
        <f>N6</f>
        <v>16</v>
      </c>
      <c r="G10" s="71" t="s">
        <v>232</v>
      </c>
      <c r="H10" s="70">
        <f>L6</f>
        <v>10</v>
      </c>
      <c r="I10" s="72">
        <f>N8</f>
        <v>9</v>
      </c>
      <c r="J10" s="71" t="s">
        <v>232</v>
      </c>
      <c r="K10" s="70">
        <f>L8</f>
        <v>6</v>
      </c>
      <c r="L10" s="217"/>
      <c r="M10" s="216"/>
      <c r="N10" s="215"/>
      <c r="O10" s="332"/>
      <c r="P10" s="333"/>
      <c r="Q10" s="334"/>
      <c r="R10" s="334"/>
      <c r="S10" s="334"/>
      <c r="T10" s="329"/>
    </row>
    <row r="11" spans="1:20" x14ac:dyDescent="0.3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 x14ac:dyDescent="0.3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0" x14ac:dyDescent="0.3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20" x14ac:dyDescent="0.3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x14ac:dyDescent="0.3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x14ac:dyDescent="0.3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0" x14ac:dyDescent="0.3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1:20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</row>
    <row r="19" spans="1:20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x14ac:dyDescent="0.3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0" x14ac:dyDescent="0.35">
      <c r="A21" s="66" t="s">
        <v>240</v>
      </c>
      <c r="B21" s="66" t="s">
        <v>239</v>
      </c>
      <c r="C21" s="66" t="s">
        <v>266</v>
      </c>
      <c r="D21" s="66" t="s">
        <v>265</v>
      </c>
      <c r="E21" s="66" t="s">
        <v>264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0" x14ac:dyDescent="0.3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x14ac:dyDescent="0.3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x14ac:dyDescent="0.3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x14ac:dyDescent="0.3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0" x14ac:dyDescent="0.3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x14ac:dyDescent="0.3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1:20" x14ac:dyDescent="0.3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x14ac:dyDescent="0.3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</sheetData>
  <mergeCells count="44">
    <mergeCell ref="T9:T10"/>
    <mergeCell ref="A7:A8"/>
    <mergeCell ref="B7:B8"/>
    <mergeCell ref="O7:O8"/>
    <mergeCell ref="P7:P8"/>
    <mergeCell ref="Q7:Q8"/>
    <mergeCell ref="R7:R8"/>
    <mergeCell ref="S7:S8"/>
    <mergeCell ref="T7:T8"/>
    <mergeCell ref="A9:A10"/>
    <mergeCell ref="B9:B10"/>
    <mergeCell ref="O9:O10"/>
    <mergeCell ref="P9:P10"/>
    <mergeCell ref="Q9:Q10"/>
    <mergeCell ref="R9:R10"/>
    <mergeCell ref="S9:S10"/>
    <mergeCell ref="T5:T6"/>
    <mergeCell ref="A3:A4"/>
    <mergeCell ref="B3:B4"/>
    <mergeCell ref="O3:O4"/>
    <mergeCell ref="P3:P4"/>
    <mergeCell ref="Q3:Q4"/>
    <mergeCell ref="R3:R4"/>
    <mergeCell ref="S3:S4"/>
    <mergeCell ref="T3:T4"/>
    <mergeCell ref="A5:A6"/>
    <mergeCell ref="B5:B6"/>
    <mergeCell ref="O5:O6"/>
    <mergeCell ref="P5:P6"/>
    <mergeCell ref="Q5:Q6"/>
    <mergeCell ref="R5:R6"/>
    <mergeCell ref="S5:S6"/>
    <mergeCell ref="O1:O2"/>
    <mergeCell ref="P1:P2"/>
    <mergeCell ref="Q1:T2"/>
    <mergeCell ref="C2:E2"/>
    <mergeCell ref="F2:H2"/>
    <mergeCell ref="I2:K2"/>
    <mergeCell ref="L2:N2"/>
    <mergeCell ref="A1:B2"/>
    <mergeCell ref="C1:E1"/>
    <mergeCell ref="F1:H1"/>
    <mergeCell ref="I1:K1"/>
    <mergeCell ref="L1:N1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67873-59D9-4169-A6D2-E286453005A8}">
  <dimension ref="A1:T10"/>
  <sheetViews>
    <sheetView zoomScale="85" zoomScaleNormal="85" workbookViewId="0">
      <selection activeCell="V9" sqref="V9"/>
    </sheetView>
  </sheetViews>
  <sheetFormatPr defaultRowHeight="14.5" x14ac:dyDescent="0.35"/>
  <cols>
    <col min="1" max="1" width="5.54296875" style="90" customWidth="1"/>
    <col min="2" max="2" width="20.453125" style="90" customWidth="1"/>
    <col min="3" max="13" width="5" style="90" customWidth="1"/>
    <col min="14" max="14" width="5.7265625" style="90" customWidth="1"/>
    <col min="15" max="17" width="8" style="90" customWidth="1"/>
    <col min="18" max="18" width="2.26953125" style="90" customWidth="1"/>
    <col min="19" max="20" width="8" style="90" customWidth="1"/>
    <col min="21" max="245" width="8.7265625" style="90"/>
    <col min="246" max="246" width="14.54296875" style="90" bestFit="1" customWidth="1"/>
    <col min="247" max="261" width="5" style="90" customWidth="1"/>
    <col min="262" max="270" width="0" style="90" hidden="1" customWidth="1"/>
    <col min="271" max="273" width="8" style="90" customWidth="1"/>
    <col min="274" max="274" width="2.26953125" style="90" customWidth="1"/>
    <col min="275" max="276" width="8" style="90" customWidth="1"/>
    <col min="277" max="501" width="8.7265625" style="90"/>
    <col min="502" max="502" width="14.54296875" style="90" bestFit="1" customWidth="1"/>
    <col min="503" max="517" width="5" style="90" customWidth="1"/>
    <col min="518" max="526" width="0" style="90" hidden="1" customWidth="1"/>
    <col min="527" max="529" width="8" style="90" customWidth="1"/>
    <col min="530" max="530" width="2.26953125" style="90" customWidth="1"/>
    <col min="531" max="532" width="8" style="90" customWidth="1"/>
    <col min="533" max="757" width="8.7265625" style="90"/>
    <col min="758" max="758" width="14.54296875" style="90" bestFit="1" customWidth="1"/>
    <col min="759" max="773" width="5" style="90" customWidth="1"/>
    <col min="774" max="782" width="0" style="90" hidden="1" customWidth="1"/>
    <col min="783" max="785" width="8" style="90" customWidth="1"/>
    <col min="786" max="786" width="2.26953125" style="90" customWidth="1"/>
    <col min="787" max="788" width="8" style="90" customWidth="1"/>
    <col min="789" max="1013" width="8.7265625" style="90"/>
    <col min="1014" max="1014" width="14.54296875" style="90" bestFit="1" customWidth="1"/>
    <col min="1015" max="1029" width="5" style="90" customWidth="1"/>
    <col min="1030" max="1038" width="0" style="90" hidden="1" customWidth="1"/>
    <col min="1039" max="1041" width="8" style="90" customWidth="1"/>
    <col min="1042" max="1042" width="2.26953125" style="90" customWidth="1"/>
    <col min="1043" max="1044" width="8" style="90" customWidth="1"/>
    <col min="1045" max="1269" width="8.7265625" style="90"/>
    <col min="1270" max="1270" width="14.54296875" style="90" bestFit="1" customWidth="1"/>
    <col min="1271" max="1285" width="5" style="90" customWidth="1"/>
    <col min="1286" max="1294" width="0" style="90" hidden="1" customWidth="1"/>
    <col min="1295" max="1297" width="8" style="90" customWidth="1"/>
    <col min="1298" max="1298" width="2.26953125" style="90" customWidth="1"/>
    <col min="1299" max="1300" width="8" style="90" customWidth="1"/>
    <col min="1301" max="1525" width="8.7265625" style="90"/>
    <col min="1526" max="1526" width="14.54296875" style="90" bestFit="1" customWidth="1"/>
    <col min="1527" max="1541" width="5" style="90" customWidth="1"/>
    <col min="1542" max="1550" width="0" style="90" hidden="1" customWidth="1"/>
    <col min="1551" max="1553" width="8" style="90" customWidth="1"/>
    <col min="1554" max="1554" width="2.26953125" style="90" customWidth="1"/>
    <col min="1555" max="1556" width="8" style="90" customWidth="1"/>
    <col min="1557" max="1781" width="8.7265625" style="90"/>
    <col min="1782" max="1782" width="14.54296875" style="90" bestFit="1" customWidth="1"/>
    <col min="1783" max="1797" width="5" style="90" customWidth="1"/>
    <col min="1798" max="1806" width="0" style="90" hidden="1" customWidth="1"/>
    <col min="1807" max="1809" width="8" style="90" customWidth="1"/>
    <col min="1810" max="1810" width="2.26953125" style="90" customWidth="1"/>
    <col min="1811" max="1812" width="8" style="90" customWidth="1"/>
    <col min="1813" max="2037" width="8.7265625" style="90"/>
    <col min="2038" max="2038" width="14.54296875" style="90" bestFit="1" customWidth="1"/>
    <col min="2039" max="2053" width="5" style="90" customWidth="1"/>
    <col min="2054" max="2062" width="0" style="90" hidden="1" customWidth="1"/>
    <col min="2063" max="2065" width="8" style="90" customWidth="1"/>
    <col min="2066" max="2066" width="2.26953125" style="90" customWidth="1"/>
    <col min="2067" max="2068" width="8" style="90" customWidth="1"/>
    <col min="2069" max="2293" width="8.7265625" style="90"/>
    <col min="2294" max="2294" width="14.54296875" style="90" bestFit="1" customWidth="1"/>
    <col min="2295" max="2309" width="5" style="90" customWidth="1"/>
    <col min="2310" max="2318" width="0" style="90" hidden="1" customWidth="1"/>
    <col min="2319" max="2321" width="8" style="90" customWidth="1"/>
    <col min="2322" max="2322" width="2.26953125" style="90" customWidth="1"/>
    <col min="2323" max="2324" width="8" style="90" customWidth="1"/>
    <col min="2325" max="2549" width="8.7265625" style="90"/>
    <col min="2550" max="2550" width="14.54296875" style="90" bestFit="1" customWidth="1"/>
    <col min="2551" max="2565" width="5" style="90" customWidth="1"/>
    <col min="2566" max="2574" width="0" style="90" hidden="1" customWidth="1"/>
    <col min="2575" max="2577" width="8" style="90" customWidth="1"/>
    <col min="2578" max="2578" width="2.26953125" style="90" customWidth="1"/>
    <col min="2579" max="2580" width="8" style="90" customWidth="1"/>
    <col min="2581" max="2805" width="8.7265625" style="90"/>
    <col min="2806" max="2806" width="14.54296875" style="90" bestFit="1" customWidth="1"/>
    <col min="2807" max="2821" width="5" style="90" customWidth="1"/>
    <col min="2822" max="2830" width="0" style="90" hidden="1" customWidth="1"/>
    <col min="2831" max="2833" width="8" style="90" customWidth="1"/>
    <col min="2834" max="2834" width="2.26953125" style="90" customWidth="1"/>
    <col min="2835" max="2836" width="8" style="90" customWidth="1"/>
    <col min="2837" max="3061" width="8.7265625" style="90"/>
    <col min="3062" max="3062" width="14.54296875" style="90" bestFit="1" customWidth="1"/>
    <col min="3063" max="3077" width="5" style="90" customWidth="1"/>
    <col min="3078" max="3086" width="0" style="90" hidden="1" customWidth="1"/>
    <col min="3087" max="3089" width="8" style="90" customWidth="1"/>
    <col min="3090" max="3090" width="2.26953125" style="90" customWidth="1"/>
    <col min="3091" max="3092" width="8" style="90" customWidth="1"/>
    <col min="3093" max="3317" width="8.7265625" style="90"/>
    <col min="3318" max="3318" width="14.54296875" style="90" bestFit="1" customWidth="1"/>
    <col min="3319" max="3333" width="5" style="90" customWidth="1"/>
    <col min="3334" max="3342" width="0" style="90" hidden="1" customWidth="1"/>
    <col min="3343" max="3345" width="8" style="90" customWidth="1"/>
    <col min="3346" max="3346" width="2.26953125" style="90" customWidth="1"/>
    <col min="3347" max="3348" width="8" style="90" customWidth="1"/>
    <col min="3349" max="3573" width="8.7265625" style="90"/>
    <col min="3574" max="3574" width="14.54296875" style="90" bestFit="1" customWidth="1"/>
    <col min="3575" max="3589" width="5" style="90" customWidth="1"/>
    <col min="3590" max="3598" width="0" style="90" hidden="1" customWidth="1"/>
    <col min="3599" max="3601" width="8" style="90" customWidth="1"/>
    <col min="3602" max="3602" width="2.26953125" style="90" customWidth="1"/>
    <col min="3603" max="3604" width="8" style="90" customWidth="1"/>
    <col min="3605" max="3829" width="8.7265625" style="90"/>
    <col min="3830" max="3830" width="14.54296875" style="90" bestFit="1" customWidth="1"/>
    <col min="3831" max="3845" width="5" style="90" customWidth="1"/>
    <col min="3846" max="3854" width="0" style="90" hidden="1" customWidth="1"/>
    <col min="3855" max="3857" width="8" style="90" customWidth="1"/>
    <col min="3858" max="3858" width="2.26953125" style="90" customWidth="1"/>
    <col min="3859" max="3860" width="8" style="90" customWidth="1"/>
    <col min="3861" max="4085" width="8.7265625" style="90"/>
    <col min="4086" max="4086" width="14.54296875" style="90" bestFit="1" customWidth="1"/>
    <col min="4087" max="4101" width="5" style="90" customWidth="1"/>
    <col min="4102" max="4110" width="0" style="90" hidden="1" customWidth="1"/>
    <col min="4111" max="4113" width="8" style="90" customWidth="1"/>
    <col min="4114" max="4114" width="2.26953125" style="90" customWidth="1"/>
    <col min="4115" max="4116" width="8" style="90" customWidth="1"/>
    <col min="4117" max="4341" width="8.7265625" style="90"/>
    <col min="4342" max="4342" width="14.54296875" style="90" bestFit="1" customWidth="1"/>
    <col min="4343" max="4357" width="5" style="90" customWidth="1"/>
    <col min="4358" max="4366" width="0" style="90" hidden="1" customWidth="1"/>
    <col min="4367" max="4369" width="8" style="90" customWidth="1"/>
    <col min="4370" max="4370" width="2.26953125" style="90" customWidth="1"/>
    <col min="4371" max="4372" width="8" style="90" customWidth="1"/>
    <col min="4373" max="4597" width="8.7265625" style="90"/>
    <col min="4598" max="4598" width="14.54296875" style="90" bestFit="1" customWidth="1"/>
    <col min="4599" max="4613" width="5" style="90" customWidth="1"/>
    <col min="4614" max="4622" width="0" style="90" hidden="1" customWidth="1"/>
    <col min="4623" max="4625" width="8" style="90" customWidth="1"/>
    <col min="4626" max="4626" width="2.26953125" style="90" customWidth="1"/>
    <col min="4627" max="4628" width="8" style="90" customWidth="1"/>
    <col min="4629" max="4853" width="8.7265625" style="90"/>
    <col min="4854" max="4854" width="14.54296875" style="90" bestFit="1" customWidth="1"/>
    <col min="4855" max="4869" width="5" style="90" customWidth="1"/>
    <col min="4870" max="4878" width="0" style="90" hidden="1" customWidth="1"/>
    <col min="4879" max="4881" width="8" style="90" customWidth="1"/>
    <col min="4882" max="4882" width="2.26953125" style="90" customWidth="1"/>
    <col min="4883" max="4884" width="8" style="90" customWidth="1"/>
    <col min="4885" max="5109" width="8.7265625" style="90"/>
    <col min="5110" max="5110" width="14.54296875" style="90" bestFit="1" customWidth="1"/>
    <col min="5111" max="5125" width="5" style="90" customWidth="1"/>
    <col min="5126" max="5134" width="0" style="90" hidden="1" customWidth="1"/>
    <col min="5135" max="5137" width="8" style="90" customWidth="1"/>
    <col min="5138" max="5138" width="2.26953125" style="90" customWidth="1"/>
    <col min="5139" max="5140" width="8" style="90" customWidth="1"/>
    <col min="5141" max="5365" width="8.7265625" style="90"/>
    <col min="5366" max="5366" width="14.54296875" style="90" bestFit="1" customWidth="1"/>
    <col min="5367" max="5381" width="5" style="90" customWidth="1"/>
    <col min="5382" max="5390" width="0" style="90" hidden="1" customWidth="1"/>
    <col min="5391" max="5393" width="8" style="90" customWidth="1"/>
    <col min="5394" max="5394" width="2.26953125" style="90" customWidth="1"/>
    <col min="5395" max="5396" width="8" style="90" customWidth="1"/>
    <col min="5397" max="5621" width="8.7265625" style="90"/>
    <col min="5622" max="5622" width="14.54296875" style="90" bestFit="1" customWidth="1"/>
    <col min="5623" max="5637" width="5" style="90" customWidth="1"/>
    <col min="5638" max="5646" width="0" style="90" hidden="1" customWidth="1"/>
    <col min="5647" max="5649" width="8" style="90" customWidth="1"/>
    <col min="5650" max="5650" width="2.26953125" style="90" customWidth="1"/>
    <col min="5651" max="5652" width="8" style="90" customWidth="1"/>
    <col min="5653" max="5877" width="8.7265625" style="90"/>
    <col min="5878" max="5878" width="14.54296875" style="90" bestFit="1" customWidth="1"/>
    <col min="5879" max="5893" width="5" style="90" customWidth="1"/>
    <col min="5894" max="5902" width="0" style="90" hidden="1" customWidth="1"/>
    <col min="5903" max="5905" width="8" style="90" customWidth="1"/>
    <col min="5906" max="5906" width="2.26953125" style="90" customWidth="1"/>
    <col min="5907" max="5908" width="8" style="90" customWidth="1"/>
    <col min="5909" max="6133" width="8.7265625" style="90"/>
    <col min="6134" max="6134" width="14.54296875" style="90" bestFit="1" customWidth="1"/>
    <col min="6135" max="6149" width="5" style="90" customWidth="1"/>
    <col min="6150" max="6158" width="0" style="90" hidden="1" customWidth="1"/>
    <col min="6159" max="6161" width="8" style="90" customWidth="1"/>
    <col min="6162" max="6162" width="2.26953125" style="90" customWidth="1"/>
    <col min="6163" max="6164" width="8" style="90" customWidth="1"/>
    <col min="6165" max="6389" width="8.7265625" style="90"/>
    <col min="6390" max="6390" width="14.54296875" style="90" bestFit="1" customWidth="1"/>
    <col min="6391" max="6405" width="5" style="90" customWidth="1"/>
    <col min="6406" max="6414" width="0" style="90" hidden="1" customWidth="1"/>
    <col min="6415" max="6417" width="8" style="90" customWidth="1"/>
    <col min="6418" max="6418" width="2.26953125" style="90" customWidth="1"/>
    <col min="6419" max="6420" width="8" style="90" customWidth="1"/>
    <col min="6421" max="6645" width="8.7265625" style="90"/>
    <col min="6646" max="6646" width="14.54296875" style="90" bestFit="1" customWidth="1"/>
    <col min="6647" max="6661" width="5" style="90" customWidth="1"/>
    <col min="6662" max="6670" width="0" style="90" hidden="1" customWidth="1"/>
    <col min="6671" max="6673" width="8" style="90" customWidth="1"/>
    <col min="6674" max="6674" width="2.26953125" style="90" customWidth="1"/>
    <col min="6675" max="6676" width="8" style="90" customWidth="1"/>
    <col min="6677" max="6901" width="8.7265625" style="90"/>
    <col min="6902" max="6902" width="14.54296875" style="90" bestFit="1" customWidth="1"/>
    <col min="6903" max="6917" width="5" style="90" customWidth="1"/>
    <col min="6918" max="6926" width="0" style="90" hidden="1" customWidth="1"/>
    <col min="6927" max="6929" width="8" style="90" customWidth="1"/>
    <col min="6930" max="6930" width="2.26953125" style="90" customWidth="1"/>
    <col min="6931" max="6932" width="8" style="90" customWidth="1"/>
    <col min="6933" max="7157" width="8.7265625" style="90"/>
    <col min="7158" max="7158" width="14.54296875" style="90" bestFit="1" customWidth="1"/>
    <col min="7159" max="7173" width="5" style="90" customWidth="1"/>
    <col min="7174" max="7182" width="0" style="90" hidden="1" customWidth="1"/>
    <col min="7183" max="7185" width="8" style="90" customWidth="1"/>
    <col min="7186" max="7186" width="2.26953125" style="90" customWidth="1"/>
    <col min="7187" max="7188" width="8" style="90" customWidth="1"/>
    <col min="7189" max="7413" width="8.7265625" style="90"/>
    <col min="7414" max="7414" width="14.54296875" style="90" bestFit="1" customWidth="1"/>
    <col min="7415" max="7429" width="5" style="90" customWidth="1"/>
    <col min="7430" max="7438" width="0" style="90" hidden="1" customWidth="1"/>
    <col min="7439" max="7441" width="8" style="90" customWidth="1"/>
    <col min="7442" max="7442" width="2.26953125" style="90" customWidth="1"/>
    <col min="7443" max="7444" width="8" style="90" customWidth="1"/>
    <col min="7445" max="7669" width="8.7265625" style="90"/>
    <col min="7670" max="7670" width="14.54296875" style="90" bestFit="1" customWidth="1"/>
    <col min="7671" max="7685" width="5" style="90" customWidth="1"/>
    <col min="7686" max="7694" width="0" style="90" hidden="1" customWidth="1"/>
    <col min="7695" max="7697" width="8" style="90" customWidth="1"/>
    <col min="7698" max="7698" width="2.26953125" style="90" customWidth="1"/>
    <col min="7699" max="7700" width="8" style="90" customWidth="1"/>
    <col min="7701" max="7925" width="8.7265625" style="90"/>
    <col min="7926" max="7926" width="14.54296875" style="90" bestFit="1" customWidth="1"/>
    <col min="7927" max="7941" width="5" style="90" customWidth="1"/>
    <col min="7942" max="7950" width="0" style="90" hidden="1" customWidth="1"/>
    <col min="7951" max="7953" width="8" style="90" customWidth="1"/>
    <col min="7954" max="7954" width="2.26953125" style="90" customWidth="1"/>
    <col min="7955" max="7956" width="8" style="90" customWidth="1"/>
    <col min="7957" max="8181" width="8.7265625" style="90"/>
    <col min="8182" max="8182" width="14.54296875" style="90" bestFit="1" customWidth="1"/>
    <col min="8183" max="8197" width="5" style="90" customWidth="1"/>
    <col min="8198" max="8206" width="0" style="90" hidden="1" customWidth="1"/>
    <col min="8207" max="8209" width="8" style="90" customWidth="1"/>
    <col min="8210" max="8210" width="2.26953125" style="90" customWidth="1"/>
    <col min="8211" max="8212" width="8" style="90" customWidth="1"/>
    <col min="8213" max="8437" width="8.7265625" style="90"/>
    <col min="8438" max="8438" width="14.54296875" style="90" bestFit="1" customWidth="1"/>
    <col min="8439" max="8453" width="5" style="90" customWidth="1"/>
    <col min="8454" max="8462" width="0" style="90" hidden="1" customWidth="1"/>
    <col min="8463" max="8465" width="8" style="90" customWidth="1"/>
    <col min="8466" max="8466" width="2.26953125" style="90" customWidth="1"/>
    <col min="8467" max="8468" width="8" style="90" customWidth="1"/>
    <col min="8469" max="8693" width="8.7265625" style="90"/>
    <col min="8694" max="8694" width="14.54296875" style="90" bestFit="1" customWidth="1"/>
    <col min="8695" max="8709" width="5" style="90" customWidth="1"/>
    <col min="8710" max="8718" width="0" style="90" hidden="1" customWidth="1"/>
    <col min="8719" max="8721" width="8" style="90" customWidth="1"/>
    <col min="8722" max="8722" width="2.26953125" style="90" customWidth="1"/>
    <col min="8723" max="8724" width="8" style="90" customWidth="1"/>
    <col min="8725" max="8949" width="8.7265625" style="90"/>
    <col min="8950" max="8950" width="14.54296875" style="90" bestFit="1" customWidth="1"/>
    <col min="8951" max="8965" width="5" style="90" customWidth="1"/>
    <col min="8966" max="8974" width="0" style="90" hidden="1" customWidth="1"/>
    <col min="8975" max="8977" width="8" style="90" customWidth="1"/>
    <col min="8978" max="8978" width="2.26953125" style="90" customWidth="1"/>
    <col min="8979" max="8980" width="8" style="90" customWidth="1"/>
    <col min="8981" max="9205" width="8.7265625" style="90"/>
    <col min="9206" max="9206" width="14.54296875" style="90" bestFit="1" customWidth="1"/>
    <col min="9207" max="9221" width="5" style="90" customWidth="1"/>
    <col min="9222" max="9230" width="0" style="90" hidden="1" customWidth="1"/>
    <col min="9231" max="9233" width="8" style="90" customWidth="1"/>
    <col min="9234" max="9234" width="2.26953125" style="90" customWidth="1"/>
    <col min="9235" max="9236" width="8" style="90" customWidth="1"/>
    <col min="9237" max="9461" width="8.7265625" style="90"/>
    <col min="9462" max="9462" width="14.54296875" style="90" bestFit="1" customWidth="1"/>
    <col min="9463" max="9477" width="5" style="90" customWidth="1"/>
    <col min="9478" max="9486" width="0" style="90" hidden="1" customWidth="1"/>
    <col min="9487" max="9489" width="8" style="90" customWidth="1"/>
    <col min="9490" max="9490" width="2.26953125" style="90" customWidth="1"/>
    <col min="9491" max="9492" width="8" style="90" customWidth="1"/>
    <col min="9493" max="9717" width="8.7265625" style="90"/>
    <col min="9718" max="9718" width="14.54296875" style="90" bestFit="1" customWidth="1"/>
    <col min="9719" max="9733" width="5" style="90" customWidth="1"/>
    <col min="9734" max="9742" width="0" style="90" hidden="1" customWidth="1"/>
    <col min="9743" max="9745" width="8" style="90" customWidth="1"/>
    <col min="9746" max="9746" width="2.26953125" style="90" customWidth="1"/>
    <col min="9747" max="9748" width="8" style="90" customWidth="1"/>
    <col min="9749" max="9973" width="8.7265625" style="90"/>
    <col min="9974" max="9974" width="14.54296875" style="90" bestFit="1" customWidth="1"/>
    <col min="9975" max="9989" width="5" style="90" customWidth="1"/>
    <col min="9990" max="9998" width="0" style="90" hidden="1" customWidth="1"/>
    <col min="9999" max="10001" width="8" style="90" customWidth="1"/>
    <col min="10002" max="10002" width="2.26953125" style="90" customWidth="1"/>
    <col min="10003" max="10004" width="8" style="90" customWidth="1"/>
    <col min="10005" max="10229" width="8.7265625" style="90"/>
    <col min="10230" max="10230" width="14.54296875" style="90" bestFit="1" customWidth="1"/>
    <col min="10231" max="10245" width="5" style="90" customWidth="1"/>
    <col min="10246" max="10254" width="0" style="90" hidden="1" customWidth="1"/>
    <col min="10255" max="10257" width="8" style="90" customWidth="1"/>
    <col min="10258" max="10258" width="2.26953125" style="90" customWidth="1"/>
    <col min="10259" max="10260" width="8" style="90" customWidth="1"/>
    <col min="10261" max="10485" width="8.7265625" style="90"/>
    <col min="10486" max="10486" width="14.54296875" style="90" bestFit="1" customWidth="1"/>
    <col min="10487" max="10501" width="5" style="90" customWidth="1"/>
    <col min="10502" max="10510" width="0" style="90" hidden="1" customWidth="1"/>
    <col min="10511" max="10513" width="8" style="90" customWidth="1"/>
    <col min="10514" max="10514" width="2.26953125" style="90" customWidth="1"/>
    <col min="10515" max="10516" width="8" style="90" customWidth="1"/>
    <col min="10517" max="10741" width="8.7265625" style="90"/>
    <col min="10742" max="10742" width="14.54296875" style="90" bestFit="1" customWidth="1"/>
    <col min="10743" max="10757" width="5" style="90" customWidth="1"/>
    <col min="10758" max="10766" width="0" style="90" hidden="1" customWidth="1"/>
    <col min="10767" max="10769" width="8" style="90" customWidth="1"/>
    <col min="10770" max="10770" width="2.26953125" style="90" customWidth="1"/>
    <col min="10771" max="10772" width="8" style="90" customWidth="1"/>
    <col min="10773" max="10997" width="8.7265625" style="90"/>
    <col min="10998" max="10998" width="14.54296875" style="90" bestFit="1" customWidth="1"/>
    <col min="10999" max="11013" width="5" style="90" customWidth="1"/>
    <col min="11014" max="11022" width="0" style="90" hidden="1" customWidth="1"/>
    <col min="11023" max="11025" width="8" style="90" customWidth="1"/>
    <col min="11026" max="11026" width="2.26953125" style="90" customWidth="1"/>
    <col min="11027" max="11028" width="8" style="90" customWidth="1"/>
    <col min="11029" max="11253" width="8.7265625" style="90"/>
    <col min="11254" max="11254" width="14.54296875" style="90" bestFit="1" customWidth="1"/>
    <col min="11255" max="11269" width="5" style="90" customWidth="1"/>
    <col min="11270" max="11278" width="0" style="90" hidden="1" customWidth="1"/>
    <col min="11279" max="11281" width="8" style="90" customWidth="1"/>
    <col min="11282" max="11282" width="2.26953125" style="90" customWidth="1"/>
    <col min="11283" max="11284" width="8" style="90" customWidth="1"/>
    <col min="11285" max="11509" width="8.7265625" style="90"/>
    <col min="11510" max="11510" width="14.54296875" style="90" bestFit="1" customWidth="1"/>
    <col min="11511" max="11525" width="5" style="90" customWidth="1"/>
    <col min="11526" max="11534" width="0" style="90" hidden="1" customWidth="1"/>
    <col min="11535" max="11537" width="8" style="90" customWidth="1"/>
    <col min="11538" max="11538" width="2.26953125" style="90" customWidth="1"/>
    <col min="11539" max="11540" width="8" style="90" customWidth="1"/>
    <col min="11541" max="11765" width="8.7265625" style="90"/>
    <col min="11766" max="11766" width="14.54296875" style="90" bestFit="1" customWidth="1"/>
    <col min="11767" max="11781" width="5" style="90" customWidth="1"/>
    <col min="11782" max="11790" width="0" style="90" hidden="1" customWidth="1"/>
    <col min="11791" max="11793" width="8" style="90" customWidth="1"/>
    <col min="11794" max="11794" width="2.26953125" style="90" customWidth="1"/>
    <col min="11795" max="11796" width="8" style="90" customWidth="1"/>
    <col min="11797" max="12021" width="8.7265625" style="90"/>
    <col min="12022" max="12022" width="14.54296875" style="90" bestFit="1" customWidth="1"/>
    <col min="12023" max="12037" width="5" style="90" customWidth="1"/>
    <col min="12038" max="12046" width="0" style="90" hidden="1" customWidth="1"/>
    <col min="12047" max="12049" width="8" style="90" customWidth="1"/>
    <col min="12050" max="12050" width="2.26953125" style="90" customWidth="1"/>
    <col min="12051" max="12052" width="8" style="90" customWidth="1"/>
    <col min="12053" max="12277" width="8.7265625" style="90"/>
    <col min="12278" max="12278" width="14.54296875" style="90" bestFit="1" customWidth="1"/>
    <col min="12279" max="12293" width="5" style="90" customWidth="1"/>
    <col min="12294" max="12302" width="0" style="90" hidden="1" customWidth="1"/>
    <col min="12303" max="12305" width="8" style="90" customWidth="1"/>
    <col min="12306" max="12306" width="2.26953125" style="90" customWidth="1"/>
    <col min="12307" max="12308" width="8" style="90" customWidth="1"/>
    <col min="12309" max="12533" width="8.7265625" style="90"/>
    <col min="12534" max="12534" width="14.54296875" style="90" bestFit="1" customWidth="1"/>
    <col min="12535" max="12549" width="5" style="90" customWidth="1"/>
    <col min="12550" max="12558" width="0" style="90" hidden="1" customWidth="1"/>
    <col min="12559" max="12561" width="8" style="90" customWidth="1"/>
    <col min="12562" max="12562" width="2.26953125" style="90" customWidth="1"/>
    <col min="12563" max="12564" width="8" style="90" customWidth="1"/>
    <col min="12565" max="12789" width="8.7265625" style="90"/>
    <col min="12790" max="12790" width="14.54296875" style="90" bestFit="1" customWidth="1"/>
    <col min="12791" max="12805" width="5" style="90" customWidth="1"/>
    <col min="12806" max="12814" width="0" style="90" hidden="1" customWidth="1"/>
    <col min="12815" max="12817" width="8" style="90" customWidth="1"/>
    <col min="12818" max="12818" width="2.26953125" style="90" customWidth="1"/>
    <col min="12819" max="12820" width="8" style="90" customWidth="1"/>
    <col min="12821" max="13045" width="8.7265625" style="90"/>
    <col min="13046" max="13046" width="14.54296875" style="90" bestFit="1" customWidth="1"/>
    <col min="13047" max="13061" width="5" style="90" customWidth="1"/>
    <col min="13062" max="13070" width="0" style="90" hidden="1" customWidth="1"/>
    <col min="13071" max="13073" width="8" style="90" customWidth="1"/>
    <col min="13074" max="13074" width="2.26953125" style="90" customWidth="1"/>
    <col min="13075" max="13076" width="8" style="90" customWidth="1"/>
    <col min="13077" max="13301" width="8.7265625" style="90"/>
    <col min="13302" max="13302" width="14.54296875" style="90" bestFit="1" customWidth="1"/>
    <col min="13303" max="13317" width="5" style="90" customWidth="1"/>
    <col min="13318" max="13326" width="0" style="90" hidden="1" customWidth="1"/>
    <col min="13327" max="13329" width="8" style="90" customWidth="1"/>
    <col min="13330" max="13330" width="2.26953125" style="90" customWidth="1"/>
    <col min="13331" max="13332" width="8" style="90" customWidth="1"/>
    <col min="13333" max="13557" width="8.7265625" style="90"/>
    <col min="13558" max="13558" width="14.54296875" style="90" bestFit="1" customWidth="1"/>
    <col min="13559" max="13573" width="5" style="90" customWidth="1"/>
    <col min="13574" max="13582" width="0" style="90" hidden="1" customWidth="1"/>
    <col min="13583" max="13585" width="8" style="90" customWidth="1"/>
    <col min="13586" max="13586" width="2.26953125" style="90" customWidth="1"/>
    <col min="13587" max="13588" width="8" style="90" customWidth="1"/>
    <col min="13589" max="13813" width="8.7265625" style="90"/>
    <col min="13814" max="13814" width="14.54296875" style="90" bestFit="1" customWidth="1"/>
    <col min="13815" max="13829" width="5" style="90" customWidth="1"/>
    <col min="13830" max="13838" width="0" style="90" hidden="1" customWidth="1"/>
    <col min="13839" max="13841" width="8" style="90" customWidth="1"/>
    <col min="13842" max="13842" width="2.26953125" style="90" customWidth="1"/>
    <col min="13843" max="13844" width="8" style="90" customWidth="1"/>
    <col min="13845" max="14069" width="8.7265625" style="90"/>
    <col min="14070" max="14070" width="14.54296875" style="90" bestFit="1" customWidth="1"/>
    <col min="14071" max="14085" width="5" style="90" customWidth="1"/>
    <col min="14086" max="14094" width="0" style="90" hidden="1" customWidth="1"/>
    <col min="14095" max="14097" width="8" style="90" customWidth="1"/>
    <col min="14098" max="14098" width="2.26953125" style="90" customWidth="1"/>
    <col min="14099" max="14100" width="8" style="90" customWidth="1"/>
    <col min="14101" max="14325" width="8.7265625" style="90"/>
    <col min="14326" max="14326" width="14.54296875" style="90" bestFit="1" customWidth="1"/>
    <col min="14327" max="14341" width="5" style="90" customWidth="1"/>
    <col min="14342" max="14350" width="0" style="90" hidden="1" customWidth="1"/>
    <col min="14351" max="14353" width="8" style="90" customWidth="1"/>
    <col min="14354" max="14354" width="2.26953125" style="90" customWidth="1"/>
    <col min="14355" max="14356" width="8" style="90" customWidth="1"/>
    <col min="14357" max="14581" width="8.7265625" style="90"/>
    <col min="14582" max="14582" width="14.54296875" style="90" bestFit="1" customWidth="1"/>
    <col min="14583" max="14597" width="5" style="90" customWidth="1"/>
    <col min="14598" max="14606" width="0" style="90" hidden="1" customWidth="1"/>
    <col min="14607" max="14609" width="8" style="90" customWidth="1"/>
    <col min="14610" max="14610" width="2.26953125" style="90" customWidth="1"/>
    <col min="14611" max="14612" width="8" style="90" customWidth="1"/>
    <col min="14613" max="14837" width="8.7265625" style="90"/>
    <col min="14838" max="14838" width="14.54296875" style="90" bestFit="1" customWidth="1"/>
    <col min="14839" max="14853" width="5" style="90" customWidth="1"/>
    <col min="14854" max="14862" width="0" style="90" hidden="1" customWidth="1"/>
    <col min="14863" max="14865" width="8" style="90" customWidth="1"/>
    <col min="14866" max="14866" width="2.26953125" style="90" customWidth="1"/>
    <col min="14867" max="14868" width="8" style="90" customWidth="1"/>
    <col min="14869" max="15093" width="8.7265625" style="90"/>
    <col min="15094" max="15094" width="14.54296875" style="90" bestFit="1" customWidth="1"/>
    <col min="15095" max="15109" width="5" style="90" customWidth="1"/>
    <col min="15110" max="15118" width="0" style="90" hidden="1" customWidth="1"/>
    <col min="15119" max="15121" width="8" style="90" customWidth="1"/>
    <col min="15122" max="15122" width="2.26953125" style="90" customWidth="1"/>
    <col min="15123" max="15124" width="8" style="90" customWidth="1"/>
    <col min="15125" max="15349" width="8.7265625" style="90"/>
    <col min="15350" max="15350" width="14.54296875" style="90" bestFit="1" customWidth="1"/>
    <col min="15351" max="15365" width="5" style="90" customWidth="1"/>
    <col min="15366" max="15374" width="0" style="90" hidden="1" customWidth="1"/>
    <col min="15375" max="15377" width="8" style="90" customWidth="1"/>
    <col min="15378" max="15378" width="2.26953125" style="90" customWidth="1"/>
    <col min="15379" max="15380" width="8" style="90" customWidth="1"/>
    <col min="15381" max="15605" width="8.7265625" style="90"/>
    <col min="15606" max="15606" width="14.54296875" style="90" bestFit="1" customWidth="1"/>
    <col min="15607" max="15621" width="5" style="90" customWidth="1"/>
    <col min="15622" max="15630" width="0" style="90" hidden="1" customWidth="1"/>
    <col min="15631" max="15633" width="8" style="90" customWidth="1"/>
    <col min="15634" max="15634" width="2.26953125" style="90" customWidth="1"/>
    <col min="15635" max="15636" width="8" style="90" customWidth="1"/>
    <col min="15637" max="15861" width="8.7265625" style="90"/>
    <col min="15862" max="15862" width="14.54296875" style="90" bestFit="1" customWidth="1"/>
    <col min="15863" max="15877" width="5" style="90" customWidth="1"/>
    <col min="15878" max="15886" width="0" style="90" hidden="1" customWidth="1"/>
    <col min="15887" max="15889" width="8" style="90" customWidth="1"/>
    <col min="15890" max="15890" width="2.26953125" style="90" customWidth="1"/>
    <col min="15891" max="15892" width="8" style="90" customWidth="1"/>
    <col min="15893" max="16117" width="8.7265625" style="90"/>
    <col min="16118" max="16118" width="14.54296875" style="90" bestFit="1" customWidth="1"/>
    <col min="16119" max="16133" width="5" style="90" customWidth="1"/>
    <col min="16134" max="16142" width="0" style="90" hidden="1" customWidth="1"/>
    <col min="16143" max="16145" width="8" style="90" customWidth="1"/>
    <col min="16146" max="16146" width="2.26953125" style="90" customWidth="1"/>
    <col min="16147" max="16148" width="8" style="90" customWidth="1"/>
    <col min="16149" max="16384" width="8.7265625" style="90"/>
  </cols>
  <sheetData>
    <row r="1" spans="1:20" ht="20.25" customHeight="1" x14ac:dyDescent="0.35">
      <c r="A1" s="339">
        <v>2</v>
      </c>
      <c r="B1" s="340"/>
      <c r="C1" s="279" t="s">
        <v>35</v>
      </c>
      <c r="D1" s="275"/>
      <c r="E1" s="276"/>
      <c r="F1" s="279" t="s">
        <v>37</v>
      </c>
      <c r="G1" s="275"/>
      <c r="H1" s="276"/>
      <c r="I1" s="279" t="s">
        <v>40</v>
      </c>
      <c r="J1" s="275"/>
      <c r="K1" s="276"/>
      <c r="L1" s="279" t="s">
        <v>41</v>
      </c>
      <c r="M1" s="275"/>
      <c r="N1" s="276"/>
      <c r="O1" s="280" t="s">
        <v>238</v>
      </c>
      <c r="P1" s="275" t="s">
        <v>237</v>
      </c>
      <c r="Q1" s="275" t="s">
        <v>236</v>
      </c>
      <c r="R1" s="275"/>
      <c r="S1" s="275"/>
      <c r="T1" s="276"/>
    </row>
    <row r="2" spans="1:20" ht="30" customHeight="1" thickBot="1" x14ac:dyDescent="0.4">
      <c r="A2" s="341"/>
      <c r="B2" s="342"/>
      <c r="C2" s="286" t="str">
        <f>B3</f>
        <v>Janovice A</v>
      </c>
      <c r="D2" s="277"/>
      <c r="E2" s="278"/>
      <c r="F2" s="286" t="str">
        <f>B5</f>
        <v>Raškovice B</v>
      </c>
      <c r="G2" s="277"/>
      <c r="H2" s="278"/>
      <c r="I2" s="286" t="str">
        <f>B7</f>
        <v>Brušperk B</v>
      </c>
      <c r="J2" s="277"/>
      <c r="K2" s="278"/>
      <c r="L2" s="286" t="str">
        <f>B9</f>
        <v>Brušperk D</v>
      </c>
      <c r="M2" s="277"/>
      <c r="N2" s="278"/>
      <c r="O2" s="281"/>
      <c r="P2" s="277"/>
      <c r="Q2" s="277"/>
      <c r="R2" s="277"/>
      <c r="S2" s="277"/>
      <c r="T2" s="278"/>
    </row>
    <row r="3" spans="1:20" ht="30" customHeight="1" x14ac:dyDescent="0.35">
      <c r="A3" s="287" t="s">
        <v>35</v>
      </c>
      <c r="B3" s="289" t="s">
        <v>75</v>
      </c>
      <c r="C3" s="252"/>
      <c r="D3" s="251"/>
      <c r="E3" s="250"/>
      <c r="F3" s="101">
        <v>8</v>
      </c>
      <c r="G3" s="100" t="s">
        <v>232</v>
      </c>
      <c r="H3" s="99">
        <v>9</v>
      </c>
      <c r="I3" s="101">
        <v>10</v>
      </c>
      <c r="J3" s="100" t="s">
        <v>232</v>
      </c>
      <c r="K3" s="99">
        <v>9</v>
      </c>
      <c r="L3" s="101">
        <v>10</v>
      </c>
      <c r="M3" s="100" t="s">
        <v>232</v>
      </c>
      <c r="N3" s="99">
        <v>6</v>
      </c>
      <c r="O3" s="291">
        <f>SUM(IF(C3&gt;E3,1,0),IF(F3&gt;H3,1,0),IF(I3&gt;K3,1,0),IF(L3&gt;N3,1,0),IF(C4&gt;E4,1,0),IF(F4&gt;H4,1,0),IF(I4&gt;K4,1,0),IF(L4&gt;N4,1,0))</f>
        <v>5</v>
      </c>
      <c r="P3" s="335">
        <v>1</v>
      </c>
      <c r="Q3" s="293">
        <f>C3+F3+I3+L3+F4+I4+L4+C4</f>
        <v>60</v>
      </c>
      <c r="R3" s="293" t="s">
        <v>232</v>
      </c>
      <c r="S3" s="293">
        <f>H3+K3+N3+H4+K4+N4+E3+E4</f>
        <v>49</v>
      </c>
      <c r="T3" s="292">
        <f>Q3/S3</f>
        <v>1.2244897959183674</v>
      </c>
    </row>
    <row r="4" spans="1:20" ht="30" customHeight="1" thickBot="1" x14ac:dyDescent="0.4">
      <c r="A4" s="288"/>
      <c r="B4" s="290"/>
      <c r="C4" s="249"/>
      <c r="D4" s="248"/>
      <c r="E4" s="247"/>
      <c r="F4" s="103">
        <v>11</v>
      </c>
      <c r="G4" s="113" t="s">
        <v>232</v>
      </c>
      <c r="H4" s="102">
        <v>7</v>
      </c>
      <c r="I4" s="103">
        <v>10</v>
      </c>
      <c r="J4" s="113" t="s">
        <v>232</v>
      </c>
      <c r="K4" s="102">
        <v>9</v>
      </c>
      <c r="L4" s="103">
        <v>11</v>
      </c>
      <c r="M4" s="113" t="s">
        <v>232</v>
      </c>
      <c r="N4" s="102">
        <v>9</v>
      </c>
      <c r="O4" s="291"/>
      <c r="P4" s="335"/>
      <c r="Q4" s="293"/>
      <c r="R4" s="293"/>
      <c r="S4" s="293"/>
      <c r="T4" s="292"/>
    </row>
    <row r="5" spans="1:20" ht="30" customHeight="1" thickTop="1" x14ac:dyDescent="0.35">
      <c r="A5" s="301" t="s">
        <v>37</v>
      </c>
      <c r="B5" s="302" t="s">
        <v>215</v>
      </c>
      <c r="C5" s="96">
        <f>H3</f>
        <v>9</v>
      </c>
      <c r="D5" s="95" t="s">
        <v>232</v>
      </c>
      <c r="E5" s="94">
        <f>F3</f>
        <v>8</v>
      </c>
      <c r="F5" s="246"/>
      <c r="G5" s="245"/>
      <c r="H5" s="244"/>
      <c r="I5" s="116">
        <v>8</v>
      </c>
      <c r="J5" s="115" t="s">
        <v>232</v>
      </c>
      <c r="K5" s="114">
        <v>7</v>
      </c>
      <c r="L5" s="116">
        <v>13</v>
      </c>
      <c r="M5" s="115" t="s">
        <v>232</v>
      </c>
      <c r="N5" s="114">
        <v>4</v>
      </c>
      <c r="O5" s="303">
        <f>SUM(IF(C5&gt;E5,1,0),IF(F5&gt;H5,1,0),IF(I5&gt;K5,1,0),IF(L5&gt;N5,1,0),IF(C6&gt;E6,1,0),IF(F6&gt;H6,1,0),IF(I6&gt;K6,1,0),IF(L6&gt;N6,1,0))</f>
        <v>4</v>
      </c>
      <c r="P5" s="337">
        <v>2</v>
      </c>
      <c r="Q5" s="295">
        <f>C5+F5+I5+L5+F6+I6+L6+C6</f>
        <v>54</v>
      </c>
      <c r="R5" s="295" t="s">
        <v>232</v>
      </c>
      <c r="S5" s="295">
        <f>H5+K5+N5+H6+K6+N6+E5+E6</f>
        <v>47</v>
      </c>
      <c r="T5" s="299">
        <f>Q5/S5</f>
        <v>1.1489361702127661</v>
      </c>
    </row>
    <row r="6" spans="1:20" ht="30" customHeight="1" thickBot="1" x14ac:dyDescent="0.4">
      <c r="A6" s="301"/>
      <c r="B6" s="302"/>
      <c r="C6" s="106">
        <f>H4</f>
        <v>7</v>
      </c>
      <c r="D6" s="105" t="s">
        <v>232</v>
      </c>
      <c r="E6" s="104">
        <f>F4</f>
        <v>11</v>
      </c>
      <c r="F6" s="249"/>
      <c r="G6" s="248"/>
      <c r="H6" s="247"/>
      <c r="I6" s="103">
        <v>8</v>
      </c>
      <c r="J6" s="113" t="s">
        <v>232</v>
      </c>
      <c r="K6" s="102">
        <v>9</v>
      </c>
      <c r="L6" s="103">
        <v>9</v>
      </c>
      <c r="M6" s="113" t="s">
        <v>232</v>
      </c>
      <c r="N6" s="102">
        <v>8</v>
      </c>
      <c r="O6" s="304"/>
      <c r="P6" s="338"/>
      <c r="Q6" s="296"/>
      <c r="R6" s="296"/>
      <c r="S6" s="296"/>
      <c r="T6" s="300"/>
    </row>
    <row r="7" spans="1:20" ht="30" customHeight="1" thickTop="1" x14ac:dyDescent="0.35">
      <c r="A7" s="301" t="s">
        <v>40</v>
      </c>
      <c r="B7" s="302" t="s">
        <v>218</v>
      </c>
      <c r="C7" s="112">
        <f>K3</f>
        <v>9</v>
      </c>
      <c r="D7" s="111" t="s">
        <v>232</v>
      </c>
      <c r="E7" s="110">
        <f>I3</f>
        <v>10</v>
      </c>
      <c r="F7" s="112">
        <f>K5</f>
        <v>7</v>
      </c>
      <c r="G7" s="111" t="s">
        <v>232</v>
      </c>
      <c r="H7" s="110">
        <f>I5</f>
        <v>8</v>
      </c>
      <c r="I7" s="246"/>
      <c r="J7" s="245"/>
      <c r="K7" s="244"/>
      <c r="L7" s="101">
        <v>2</v>
      </c>
      <c r="M7" s="100" t="s">
        <v>232</v>
      </c>
      <c r="N7" s="99">
        <v>12</v>
      </c>
      <c r="O7" s="303">
        <f>SUM(IF(C7&gt;E7,1,0),IF(F7&gt;H7,1,0),IF(I7&gt;K7,1,0),IF(L7&gt;N7,1,0),IF(C8&gt;E8,1,0),IF(F8&gt;H8,1,0),IF(I8&gt;K8,1,0),IF(L8&gt;N8,1,0))</f>
        <v>1</v>
      </c>
      <c r="P7" s="337">
        <v>4</v>
      </c>
      <c r="Q7" s="295">
        <f>C7+F7+I7+L7+F8+I8+L8+C8</f>
        <v>44</v>
      </c>
      <c r="R7" s="295" t="s">
        <v>232</v>
      </c>
      <c r="S7" s="295">
        <f>H7+K7+N7+H8+K8+N8+E7+E8</f>
        <v>61</v>
      </c>
      <c r="T7" s="299">
        <f>Q7/S7</f>
        <v>0.72131147540983609</v>
      </c>
    </row>
    <row r="8" spans="1:20" ht="30" customHeight="1" thickBot="1" x14ac:dyDescent="0.4">
      <c r="A8" s="301"/>
      <c r="B8" s="302"/>
      <c r="C8" s="106">
        <f>K4</f>
        <v>9</v>
      </c>
      <c r="D8" s="105" t="s">
        <v>232</v>
      </c>
      <c r="E8" s="104">
        <f>I4</f>
        <v>10</v>
      </c>
      <c r="F8" s="106">
        <f>K6</f>
        <v>9</v>
      </c>
      <c r="G8" s="105" t="s">
        <v>232</v>
      </c>
      <c r="H8" s="104">
        <f>I6</f>
        <v>8</v>
      </c>
      <c r="I8" s="249"/>
      <c r="J8" s="248"/>
      <c r="K8" s="247"/>
      <c r="L8" s="103">
        <v>8</v>
      </c>
      <c r="M8" s="33" t="s">
        <v>232</v>
      </c>
      <c r="N8" s="102">
        <v>13</v>
      </c>
      <c r="O8" s="304"/>
      <c r="P8" s="338"/>
      <c r="Q8" s="296"/>
      <c r="R8" s="296"/>
      <c r="S8" s="296"/>
      <c r="T8" s="300"/>
    </row>
    <row r="9" spans="1:20" ht="30" customHeight="1" thickTop="1" x14ac:dyDescent="0.35">
      <c r="A9" s="287" t="s">
        <v>41</v>
      </c>
      <c r="B9" s="289" t="s">
        <v>229</v>
      </c>
      <c r="C9" s="96">
        <f>N3</f>
        <v>6</v>
      </c>
      <c r="D9" s="95" t="s">
        <v>232</v>
      </c>
      <c r="E9" s="94">
        <f>L3</f>
        <v>10</v>
      </c>
      <c r="F9" s="96">
        <f>N5</f>
        <v>4</v>
      </c>
      <c r="G9" s="95" t="s">
        <v>232</v>
      </c>
      <c r="H9" s="94">
        <f>L5</f>
        <v>13</v>
      </c>
      <c r="I9" s="96">
        <f>N7</f>
        <v>12</v>
      </c>
      <c r="J9" s="95" t="s">
        <v>232</v>
      </c>
      <c r="K9" s="94">
        <f>L7</f>
        <v>2</v>
      </c>
      <c r="L9" s="246"/>
      <c r="M9" s="245"/>
      <c r="N9" s="244"/>
      <c r="O9" s="291">
        <f>SUM(IF(C9&gt;E9,1,0),IF(F9&gt;H9,1,0),IF(I9&gt;K9,1,0),IF(L9&gt;N9,1,0),IF(C10&gt;E10,1,0),IF(F10&gt;H10,1,0),IF(I10&gt;K10,1,0),IF(L10&gt;N10,1,0))</f>
        <v>2</v>
      </c>
      <c r="P9" s="335">
        <v>3</v>
      </c>
      <c r="Q9" s="293">
        <f>C9+F9+I9+L9+F10+I10+L10+C10</f>
        <v>52</v>
      </c>
      <c r="R9" s="293" t="s">
        <v>232</v>
      </c>
      <c r="S9" s="293">
        <f>H9+K9+N9+H10+K10+N10+E9+E10</f>
        <v>53</v>
      </c>
      <c r="T9" s="292">
        <f>Q9/S9</f>
        <v>0.98113207547169812</v>
      </c>
    </row>
    <row r="10" spans="1:20" ht="30" customHeight="1" thickBot="1" x14ac:dyDescent="0.4">
      <c r="A10" s="286"/>
      <c r="B10" s="305"/>
      <c r="C10" s="48">
        <f>N4</f>
        <v>9</v>
      </c>
      <c r="D10" s="47" t="s">
        <v>232</v>
      </c>
      <c r="E10" s="46">
        <f>L4</f>
        <v>11</v>
      </c>
      <c r="F10" s="48">
        <f>N6</f>
        <v>8</v>
      </c>
      <c r="G10" s="47" t="s">
        <v>232</v>
      </c>
      <c r="H10" s="46">
        <f>L6</f>
        <v>9</v>
      </c>
      <c r="I10" s="48">
        <f>N8</f>
        <v>13</v>
      </c>
      <c r="J10" s="47" t="s">
        <v>232</v>
      </c>
      <c r="K10" s="46">
        <f>L8</f>
        <v>8</v>
      </c>
      <c r="L10" s="243"/>
      <c r="M10" s="242"/>
      <c r="N10" s="241"/>
      <c r="O10" s="306"/>
      <c r="P10" s="336"/>
      <c r="Q10" s="309"/>
      <c r="R10" s="309"/>
      <c r="S10" s="309"/>
      <c r="T10" s="308"/>
    </row>
  </sheetData>
  <mergeCells count="44">
    <mergeCell ref="A3:A4"/>
    <mergeCell ref="B3:B4"/>
    <mergeCell ref="Q1:T2"/>
    <mergeCell ref="A1:B2"/>
    <mergeCell ref="C1:E1"/>
    <mergeCell ref="F1:H1"/>
    <mergeCell ref="O3:O4"/>
    <mergeCell ref="T3:T4"/>
    <mergeCell ref="S3:S4"/>
    <mergeCell ref="L2:N2"/>
    <mergeCell ref="O1:O2"/>
    <mergeCell ref="I1:K1"/>
    <mergeCell ref="L1:N1"/>
    <mergeCell ref="C2:E2"/>
    <mergeCell ref="F2:H2"/>
    <mergeCell ref="I2:K2"/>
    <mergeCell ref="P3:P4"/>
    <mergeCell ref="Q3:Q4"/>
    <mergeCell ref="R3:R4"/>
    <mergeCell ref="P1:P2"/>
    <mergeCell ref="R5:R6"/>
    <mergeCell ref="P5:P6"/>
    <mergeCell ref="Q5:Q6"/>
    <mergeCell ref="T5:T6"/>
    <mergeCell ref="A7:A8"/>
    <mergeCell ref="B7:B8"/>
    <mergeCell ref="O7:O8"/>
    <mergeCell ref="P7:P8"/>
    <mergeCell ref="Q7:Q8"/>
    <mergeCell ref="R7:R8"/>
    <mergeCell ref="A5:A6"/>
    <mergeCell ref="B5:B6"/>
    <mergeCell ref="O5:O6"/>
    <mergeCell ref="S5:S6"/>
    <mergeCell ref="S7:S8"/>
    <mergeCell ref="T7:T8"/>
    <mergeCell ref="A9:A10"/>
    <mergeCell ref="B9:B10"/>
    <mergeCell ref="O9:O10"/>
    <mergeCell ref="P9:P10"/>
    <mergeCell ref="T9:T10"/>
    <mergeCell ref="Q9:Q10"/>
    <mergeCell ref="R9:R10"/>
    <mergeCell ref="S9:S10"/>
  </mergeCells>
  <pageMargins left="0.7" right="0.7" top="0.78740157499999996" bottom="0.78740157499999996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8F09-395E-4560-B92D-E2C95B920B54}">
  <dimension ref="G2:L9"/>
  <sheetViews>
    <sheetView workbookViewId="0">
      <selection activeCell="N6" sqref="N6"/>
    </sheetView>
  </sheetViews>
  <sheetFormatPr defaultRowHeight="14.5" x14ac:dyDescent="0.35"/>
  <cols>
    <col min="7" max="7" width="15" customWidth="1"/>
    <col min="8" max="8" width="1.36328125" bestFit="1" customWidth="1"/>
    <col min="9" max="9" width="12.81640625" customWidth="1"/>
    <col min="10" max="10" width="5.1796875" customWidth="1"/>
    <col min="11" max="11" width="1.36328125" bestFit="1" customWidth="1"/>
    <col min="12" max="12" width="5.1796875" customWidth="1"/>
  </cols>
  <sheetData>
    <row r="2" spans="7:12" x14ac:dyDescent="0.35">
      <c r="G2" s="354" t="s">
        <v>280</v>
      </c>
    </row>
    <row r="4" spans="7:12" x14ac:dyDescent="0.35">
      <c r="G4" s="27" t="s">
        <v>225</v>
      </c>
      <c r="H4" s="27" t="s">
        <v>232</v>
      </c>
      <c r="I4" s="27" t="s">
        <v>75</v>
      </c>
      <c r="J4" s="27"/>
      <c r="K4" s="27"/>
      <c r="L4" s="27"/>
    </row>
    <row r="5" spans="7:12" x14ac:dyDescent="0.35">
      <c r="G5" s="27" t="s">
        <v>208</v>
      </c>
      <c r="H5" s="27" t="s">
        <v>232</v>
      </c>
      <c r="I5" s="27" t="s">
        <v>215</v>
      </c>
      <c r="J5" s="27"/>
      <c r="K5" s="27"/>
      <c r="L5" s="27"/>
    </row>
    <row r="6" spans="7:12" x14ac:dyDescent="0.35">
      <c r="G6" s="27" t="s">
        <v>212</v>
      </c>
      <c r="H6" s="27" t="s">
        <v>232</v>
      </c>
      <c r="I6" s="27" t="s">
        <v>229</v>
      </c>
      <c r="J6" s="27"/>
      <c r="K6" s="27"/>
      <c r="L6" s="27"/>
    </row>
    <row r="7" spans="7:12" x14ac:dyDescent="0.35">
      <c r="G7" s="27" t="s">
        <v>217</v>
      </c>
      <c r="H7" s="27" t="s">
        <v>232</v>
      </c>
      <c r="I7" s="27" t="s">
        <v>218</v>
      </c>
      <c r="J7" s="27"/>
      <c r="K7" s="27"/>
      <c r="L7" s="27"/>
    </row>
    <row r="8" spans="7:12" x14ac:dyDescent="0.35">
      <c r="G8" s="27"/>
      <c r="H8" s="27"/>
      <c r="I8" s="27"/>
      <c r="J8" s="27"/>
      <c r="K8" s="27"/>
      <c r="L8" s="27"/>
    </row>
    <row r="9" spans="7:12" x14ac:dyDescent="0.35">
      <c r="G9" s="27"/>
      <c r="H9" s="27"/>
      <c r="I9" s="27"/>
      <c r="J9" s="27"/>
      <c r="K9" s="27"/>
      <c r="L9" s="27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4F85-F08C-4643-A05C-500BCA0C18FA}">
  <dimension ref="A1"/>
  <sheetViews>
    <sheetView topLeftCell="A11" workbookViewId="0">
      <selection activeCell="Q20" sqref="Q20"/>
    </sheetView>
  </sheetViews>
  <sheetFormatPr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1ACDF-4B5F-4E25-885C-93D8FDED2FC3}">
  <dimension ref="A1:AQ34"/>
  <sheetViews>
    <sheetView zoomScale="75" zoomScaleNormal="75" workbookViewId="0">
      <pane xSplit="1" ySplit="1" topLeftCell="Z2" activePane="bottomRight" state="frozen"/>
      <selection activeCell="H14" sqref="H14"/>
      <selection pane="topRight" activeCell="H14" sqref="H14"/>
      <selection pane="bottomLeft" activeCell="H14" sqref="H14"/>
      <selection pane="bottomRight" activeCell="AR2" sqref="AR2"/>
    </sheetView>
  </sheetViews>
  <sheetFormatPr defaultRowHeight="14.5" x14ac:dyDescent="0.35"/>
  <cols>
    <col min="1" max="1" width="6.26953125" style="27" bestFit="1" customWidth="1"/>
    <col min="2" max="2" width="18.453125" style="27" bestFit="1" customWidth="1"/>
    <col min="3" max="3" width="10.81640625" style="27" bestFit="1" customWidth="1"/>
    <col min="5" max="5" width="6.26953125" style="27" bestFit="1" customWidth="1"/>
    <col min="6" max="6" width="18.453125" style="27" bestFit="1" customWidth="1"/>
    <col min="7" max="7" width="11.6328125" style="27" bestFit="1" customWidth="1"/>
    <col min="9" max="9" width="6.26953125" style="27" bestFit="1" customWidth="1"/>
    <col min="10" max="10" width="18.453125" style="27" bestFit="1" customWidth="1"/>
    <col min="11" max="11" width="10.1796875" style="27" bestFit="1" customWidth="1"/>
    <col min="13" max="13" width="6.26953125" style="27" bestFit="1" customWidth="1"/>
    <col min="14" max="14" width="18.453125" style="27" bestFit="1" customWidth="1"/>
    <col min="15" max="15" width="10.81640625" style="27" bestFit="1" customWidth="1"/>
    <col min="17" max="17" width="6.26953125" style="27" bestFit="1" customWidth="1"/>
    <col min="18" max="18" width="18.453125" style="27" bestFit="1" customWidth="1"/>
    <col min="19" max="19" width="10.81640625" style="27" bestFit="1" customWidth="1"/>
    <col min="21" max="21" width="6.26953125" style="27" bestFit="1" customWidth="1"/>
    <col min="22" max="22" width="18.453125" style="27" bestFit="1" customWidth="1"/>
    <col min="23" max="23" width="10.81640625" style="27" bestFit="1" customWidth="1"/>
    <col min="25" max="25" width="6.26953125" style="27" bestFit="1" customWidth="1"/>
    <col min="26" max="26" width="18.453125" style="27" bestFit="1" customWidth="1"/>
    <col min="27" max="27" width="10.81640625" style="27" bestFit="1" customWidth="1"/>
    <col min="29" max="29" width="6.26953125" style="27" bestFit="1" customWidth="1"/>
    <col min="30" max="30" width="18.453125" style="27" bestFit="1" customWidth="1"/>
    <col min="31" max="31" width="10.81640625" style="27" bestFit="1" customWidth="1"/>
    <col min="33" max="33" width="6.26953125" style="27" bestFit="1" customWidth="1"/>
    <col min="34" max="34" width="18.453125" style="27" bestFit="1" customWidth="1"/>
    <col min="35" max="35" width="10.81640625" style="27" bestFit="1" customWidth="1"/>
    <col min="37" max="37" width="6.26953125" style="27" bestFit="1" customWidth="1"/>
    <col min="38" max="38" width="18.453125" style="27" bestFit="1" customWidth="1"/>
    <col min="39" max="39" width="10.81640625" style="27" bestFit="1" customWidth="1"/>
    <col min="41" max="41" width="6.26953125" style="27" bestFit="1" customWidth="1"/>
    <col min="42" max="42" width="18.453125" style="27" bestFit="1" customWidth="1"/>
    <col min="43" max="43" width="10.81640625" style="27" bestFit="1" customWidth="1"/>
  </cols>
  <sheetData>
    <row r="1" spans="1:43" x14ac:dyDescent="0.35">
      <c r="A1" s="22" t="s">
        <v>33</v>
      </c>
      <c r="B1" s="22" t="s">
        <v>34</v>
      </c>
      <c r="C1" s="22" t="s">
        <v>95</v>
      </c>
      <c r="E1" s="22" t="s">
        <v>33</v>
      </c>
      <c r="F1" s="22" t="s">
        <v>34</v>
      </c>
      <c r="G1" s="22" t="s">
        <v>95</v>
      </c>
      <c r="I1" s="22" t="s">
        <v>33</v>
      </c>
      <c r="J1" s="22" t="s">
        <v>34</v>
      </c>
      <c r="K1" s="22" t="s">
        <v>95</v>
      </c>
      <c r="M1" s="22" t="s">
        <v>33</v>
      </c>
      <c r="N1" s="22" t="s">
        <v>34</v>
      </c>
      <c r="O1" s="22" t="s">
        <v>95</v>
      </c>
      <c r="Q1" s="22" t="s">
        <v>33</v>
      </c>
      <c r="R1" s="22" t="s">
        <v>34</v>
      </c>
      <c r="S1" s="22" t="s">
        <v>95</v>
      </c>
      <c r="U1" s="22" t="s">
        <v>33</v>
      </c>
      <c r="V1" s="22" t="s">
        <v>34</v>
      </c>
      <c r="W1" s="22" t="s">
        <v>95</v>
      </c>
      <c r="Y1" s="22" t="s">
        <v>33</v>
      </c>
      <c r="Z1" s="22" t="s">
        <v>34</v>
      </c>
      <c r="AA1" s="22" t="s">
        <v>95</v>
      </c>
      <c r="AC1" s="22" t="s">
        <v>33</v>
      </c>
      <c r="AD1" s="22" t="s">
        <v>34</v>
      </c>
      <c r="AE1" s="22" t="s">
        <v>95</v>
      </c>
      <c r="AG1" s="22" t="s">
        <v>33</v>
      </c>
      <c r="AH1" s="22" t="s">
        <v>34</v>
      </c>
      <c r="AI1" s="22" t="s">
        <v>95</v>
      </c>
      <c r="AK1" s="22" t="s">
        <v>33</v>
      </c>
      <c r="AL1" s="22" t="s">
        <v>34</v>
      </c>
      <c r="AM1" s="22" t="s">
        <v>95</v>
      </c>
      <c r="AO1" s="22" t="s">
        <v>33</v>
      </c>
      <c r="AP1" s="22" t="s">
        <v>34</v>
      </c>
      <c r="AQ1" s="22" t="s">
        <v>95</v>
      </c>
    </row>
    <row r="2" spans="1:43" x14ac:dyDescent="0.35">
      <c r="A2" s="23" t="s">
        <v>35</v>
      </c>
      <c r="B2" s="24" t="s">
        <v>94</v>
      </c>
      <c r="C2" s="39" t="s">
        <v>198</v>
      </c>
      <c r="E2" s="23" t="s">
        <v>35</v>
      </c>
      <c r="F2" s="24" t="s">
        <v>98</v>
      </c>
      <c r="G2" s="39" t="s">
        <v>197</v>
      </c>
      <c r="I2" s="23" t="s">
        <v>35</v>
      </c>
      <c r="J2" s="24" t="s">
        <v>39</v>
      </c>
      <c r="K2" s="39" t="s">
        <v>194</v>
      </c>
      <c r="M2" s="23" t="s">
        <v>35</v>
      </c>
      <c r="N2" s="24" t="s">
        <v>105</v>
      </c>
      <c r="O2" s="39" t="s">
        <v>195</v>
      </c>
      <c r="Q2" s="23" t="s">
        <v>35</v>
      </c>
      <c r="R2" s="24" t="s">
        <v>114</v>
      </c>
      <c r="S2" s="40" t="s">
        <v>196</v>
      </c>
      <c r="U2" s="23" t="s">
        <v>35</v>
      </c>
      <c r="V2" s="24" t="s">
        <v>123</v>
      </c>
      <c r="W2" s="23" t="s">
        <v>115</v>
      </c>
      <c r="Y2" s="23" t="s">
        <v>35</v>
      </c>
      <c r="Z2" s="24" t="s">
        <v>147</v>
      </c>
      <c r="AA2" s="23" t="s">
        <v>124</v>
      </c>
      <c r="AC2" s="23" t="s">
        <v>35</v>
      </c>
      <c r="AD2" s="24" t="s">
        <v>152</v>
      </c>
      <c r="AE2" s="23" t="s">
        <v>148</v>
      </c>
      <c r="AG2" s="23" t="s">
        <v>35</v>
      </c>
      <c r="AH2" s="24" t="s">
        <v>168</v>
      </c>
      <c r="AI2" s="23" t="s">
        <v>153</v>
      </c>
      <c r="AK2" s="23" t="s">
        <v>35</v>
      </c>
      <c r="AL2" s="24" t="s">
        <v>174</v>
      </c>
      <c r="AM2" s="23" t="s">
        <v>169</v>
      </c>
      <c r="AO2" s="23" t="s">
        <v>35</v>
      </c>
      <c r="AP2" s="24" t="s">
        <v>193</v>
      </c>
      <c r="AQ2" s="23" t="s">
        <v>175</v>
      </c>
    </row>
    <row r="3" spans="1:43" x14ac:dyDescent="0.35">
      <c r="A3" s="23" t="s">
        <v>37</v>
      </c>
      <c r="B3" s="24" t="s">
        <v>93</v>
      </c>
      <c r="C3" s="39" t="s">
        <v>198</v>
      </c>
      <c r="E3" s="23" t="s">
        <v>37</v>
      </c>
      <c r="F3" s="24" t="s">
        <v>97</v>
      </c>
      <c r="G3" s="39" t="s">
        <v>197</v>
      </c>
      <c r="I3" s="23" t="s">
        <v>37</v>
      </c>
      <c r="J3" s="24" t="s">
        <v>36</v>
      </c>
      <c r="K3" s="39" t="s">
        <v>194</v>
      </c>
      <c r="M3" s="23" t="s">
        <v>37</v>
      </c>
      <c r="N3" s="24" t="s">
        <v>104</v>
      </c>
      <c r="O3" s="39" t="s">
        <v>195</v>
      </c>
      <c r="Q3" s="23" t="s">
        <v>37</v>
      </c>
      <c r="R3" s="24" t="s">
        <v>113</v>
      </c>
      <c r="S3" s="40" t="s">
        <v>196</v>
      </c>
      <c r="U3" s="23" t="s">
        <v>37</v>
      </c>
      <c r="V3" s="24" t="s">
        <v>122</v>
      </c>
      <c r="W3" s="23" t="s">
        <v>115</v>
      </c>
      <c r="Y3" s="23" t="s">
        <v>37</v>
      </c>
      <c r="Z3" s="24" t="s">
        <v>146</v>
      </c>
      <c r="AA3" s="23" t="s">
        <v>124</v>
      </c>
      <c r="AC3" s="23" t="s">
        <v>37</v>
      </c>
      <c r="AD3" s="24" t="s">
        <v>151</v>
      </c>
      <c r="AE3" s="23" t="s">
        <v>148</v>
      </c>
      <c r="AG3" s="23" t="s">
        <v>37</v>
      </c>
      <c r="AH3" s="24" t="s">
        <v>167</v>
      </c>
      <c r="AI3" s="23" t="s">
        <v>153</v>
      </c>
      <c r="AK3" s="23" t="s">
        <v>37</v>
      </c>
      <c r="AL3" s="24" t="s">
        <v>173</v>
      </c>
      <c r="AM3" s="23" t="s">
        <v>169</v>
      </c>
      <c r="AO3" s="23" t="s">
        <v>37</v>
      </c>
      <c r="AP3" s="24" t="s">
        <v>192</v>
      </c>
      <c r="AQ3" s="23" t="s">
        <v>175</v>
      </c>
    </row>
    <row r="4" spans="1:43" x14ac:dyDescent="0.35">
      <c r="A4" s="23" t="s">
        <v>40</v>
      </c>
      <c r="B4" s="24" t="s">
        <v>92</v>
      </c>
      <c r="C4" s="39" t="s">
        <v>198</v>
      </c>
      <c r="E4" s="23" t="s">
        <v>40</v>
      </c>
      <c r="F4" s="24" t="s">
        <v>96</v>
      </c>
      <c r="G4" s="39" t="s">
        <v>197</v>
      </c>
      <c r="I4" s="23" t="s">
        <v>40</v>
      </c>
      <c r="J4" s="24" t="s">
        <v>47</v>
      </c>
      <c r="K4" s="39" t="s">
        <v>194</v>
      </c>
      <c r="M4" s="23" t="s">
        <v>40</v>
      </c>
      <c r="N4" s="24" t="s">
        <v>103</v>
      </c>
      <c r="O4" s="39" t="s">
        <v>195</v>
      </c>
      <c r="Q4" s="23" t="s">
        <v>40</v>
      </c>
      <c r="R4" s="24" t="s">
        <v>112</v>
      </c>
      <c r="S4" s="40" t="s">
        <v>196</v>
      </c>
      <c r="U4" s="23" t="s">
        <v>40</v>
      </c>
      <c r="V4" s="24" t="s">
        <v>121</v>
      </c>
      <c r="W4" s="23" t="s">
        <v>115</v>
      </c>
      <c r="Y4" s="23" t="s">
        <v>40</v>
      </c>
      <c r="Z4" s="24" t="s">
        <v>145</v>
      </c>
      <c r="AA4" s="23" t="s">
        <v>124</v>
      </c>
      <c r="AC4" s="23" t="s">
        <v>40</v>
      </c>
      <c r="AD4" s="24" t="s">
        <v>150</v>
      </c>
      <c r="AE4" s="23" t="s">
        <v>148</v>
      </c>
      <c r="AG4" s="23" t="s">
        <v>40</v>
      </c>
      <c r="AH4" s="24" t="s">
        <v>166</v>
      </c>
      <c r="AI4" s="23" t="s">
        <v>153</v>
      </c>
      <c r="AK4" s="23" t="s">
        <v>40</v>
      </c>
      <c r="AL4" s="24" t="s">
        <v>172</v>
      </c>
      <c r="AM4" s="23" t="s">
        <v>169</v>
      </c>
      <c r="AO4" s="23" t="s">
        <v>40</v>
      </c>
      <c r="AP4" s="24" t="s">
        <v>191</v>
      </c>
      <c r="AQ4" s="23" t="s">
        <v>175</v>
      </c>
    </row>
    <row r="5" spans="1:43" x14ac:dyDescent="0.35">
      <c r="A5" s="23" t="s">
        <v>41</v>
      </c>
      <c r="B5" s="24" t="s">
        <v>91</v>
      </c>
      <c r="C5" s="39" t="s">
        <v>198</v>
      </c>
      <c r="E5" s="23" t="s">
        <v>41</v>
      </c>
      <c r="F5" s="24"/>
      <c r="G5" s="23"/>
      <c r="I5" s="23" t="s">
        <v>41</v>
      </c>
      <c r="J5" s="24" t="s">
        <v>55</v>
      </c>
      <c r="K5" s="39" t="s">
        <v>194</v>
      </c>
      <c r="M5" s="23" t="s">
        <v>41</v>
      </c>
      <c r="N5" s="24" t="s">
        <v>102</v>
      </c>
      <c r="O5" s="39" t="s">
        <v>195</v>
      </c>
      <c r="Q5" s="23" t="s">
        <v>41</v>
      </c>
      <c r="R5" s="24" t="s">
        <v>38</v>
      </c>
      <c r="S5" s="40" t="s">
        <v>196</v>
      </c>
      <c r="U5" s="23" t="s">
        <v>41</v>
      </c>
      <c r="V5" s="24" t="s">
        <v>120</v>
      </c>
      <c r="W5" s="23" t="s">
        <v>115</v>
      </c>
      <c r="Y5" s="23" t="s">
        <v>41</v>
      </c>
      <c r="Z5" s="24" t="s">
        <v>144</v>
      </c>
      <c r="AA5" s="23" t="s">
        <v>124</v>
      </c>
      <c r="AC5" s="23" t="s">
        <v>41</v>
      </c>
      <c r="AD5" s="24" t="s">
        <v>149</v>
      </c>
      <c r="AE5" s="23" t="s">
        <v>148</v>
      </c>
      <c r="AG5" s="23" t="s">
        <v>41</v>
      </c>
      <c r="AH5" s="24" t="s">
        <v>165</v>
      </c>
      <c r="AI5" s="23" t="s">
        <v>153</v>
      </c>
      <c r="AK5" s="23" t="s">
        <v>41</v>
      </c>
      <c r="AL5" s="24" t="s">
        <v>171</v>
      </c>
      <c r="AM5" s="23" t="s">
        <v>169</v>
      </c>
      <c r="AO5" s="23" t="s">
        <v>41</v>
      </c>
      <c r="AP5" s="24" t="s">
        <v>190</v>
      </c>
      <c r="AQ5" s="23" t="s">
        <v>175</v>
      </c>
    </row>
    <row r="6" spans="1:43" x14ac:dyDescent="0.35">
      <c r="A6" s="23" t="s">
        <v>42</v>
      </c>
      <c r="B6" s="23" t="s">
        <v>90</v>
      </c>
      <c r="C6" s="39" t="s">
        <v>198</v>
      </c>
      <c r="E6" s="23" t="s">
        <v>42</v>
      </c>
      <c r="F6" s="23"/>
      <c r="G6" s="23"/>
      <c r="I6" s="23" t="s">
        <v>42</v>
      </c>
      <c r="J6" s="23" t="s">
        <v>61</v>
      </c>
      <c r="K6" s="39" t="s">
        <v>194</v>
      </c>
      <c r="M6" s="23" t="s">
        <v>42</v>
      </c>
      <c r="N6" s="23" t="s">
        <v>101</v>
      </c>
      <c r="O6" s="39" t="s">
        <v>195</v>
      </c>
      <c r="Q6" s="23" t="s">
        <v>42</v>
      </c>
      <c r="R6" s="23" t="s">
        <v>111</v>
      </c>
      <c r="S6" s="40" t="s">
        <v>196</v>
      </c>
      <c r="U6" s="23" t="s">
        <v>42</v>
      </c>
      <c r="V6" s="23" t="s">
        <v>119</v>
      </c>
      <c r="W6" s="23" t="s">
        <v>115</v>
      </c>
      <c r="Y6" s="23" t="s">
        <v>42</v>
      </c>
      <c r="Z6" s="23" t="s">
        <v>143</v>
      </c>
      <c r="AA6" s="23" t="s">
        <v>124</v>
      </c>
      <c r="AC6" s="23" t="s">
        <v>42</v>
      </c>
      <c r="AD6" s="23"/>
      <c r="AE6" s="23"/>
      <c r="AG6" s="23" t="s">
        <v>42</v>
      </c>
      <c r="AH6" s="23" t="s">
        <v>164</v>
      </c>
      <c r="AI6" s="23" t="s">
        <v>153</v>
      </c>
      <c r="AK6" s="23" t="s">
        <v>42</v>
      </c>
      <c r="AL6" s="23" t="s">
        <v>170</v>
      </c>
      <c r="AM6" s="23" t="s">
        <v>169</v>
      </c>
      <c r="AO6" s="23" t="s">
        <v>42</v>
      </c>
      <c r="AP6" s="23" t="s">
        <v>189</v>
      </c>
      <c r="AQ6" s="23" t="s">
        <v>175</v>
      </c>
    </row>
    <row r="7" spans="1:43" x14ac:dyDescent="0.35">
      <c r="A7" s="23" t="s">
        <v>44</v>
      </c>
      <c r="B7" s="23" t="s">
        <v>89</v>
      </c>
      <c r="C7" s="39" t="s">
        <v>198</v>
      </c>
      <c r="E7" s="23" t="s">
        <v>44</v>
      </c>
      <c r="F7" s="23"/>
      <c r="G7" s="23"/>
      <c r="I7" s="23" t="s">
        <v>44</v>
      </c>
      <c r="J7" s="23" t="s">
        <v>65</v>
      </c>
      <c r="K7" s="39" t="s">
        <v>194</v>
      </c>
      <c r="M7" s="23" t="s">
        <v>44</v>
      </c>
      <c r="N7" s="23" t="s">
        <v>100</v>
      </c>
      <c r="O7" s="39" t="s">
        <v>195</v>
      </c>
      <c r="Q7" s="23" t="s">
        <v>44</v>
      </c>
      <c r="R7" s="23" t="s">
        <v>110</v>
      </c>
      <c r="S7" s="40" t="s">
        <v>196</v>
      </c>
      <c r="U7" s="23" t="s">
        <v>44</v>
      </c>
      <c r="V7" s="23" t="s">
        <v>118</v>
      </c>
      <c r="W7" s="23" t="s">
        <v>115</v>
      </c>
      <c r="Y7" s="23" t="s">
        <v>44</v>
      </c>
      <c r="Z7" s="23" t="s">
        <v>142</v>
      </c>
      <c r="AA7" s="23" t="s">
        <v>124</v>
      </c>
      <c r="AC7" s="23" t="s">
        <v>44</v>
      </c>
      <c r="AD7" s="23"/>
      <c r="AE7" s="23"/>
      <c r="AG7" s="23" t="s">
        <v>44</v>
      </c>
      <c r="AH7" s="23" t="s">
        <v>163</v>
      </c>
      <c r="AI7" s="23" t="s">
        <v>153</v>
      </c>
      <c r="AK7" s="23" t="s">
        <v>44</v>
      </c>
      <c r="AL7" s="23"/>
      <c r="AM7" s="23"/>
      <c r="AO7" s="23" t="s">
        <v>44</v>
      </c>
      <c r="AP7" s="23" t="s">
        <v>188</v>
      </c>
      <c r="AQ7" s="23" t="s">
        <v>175</v>
      </c>
    </row>
    <row r="8" spans="1:43" x14ac:dyDescent="0.35">
      <c r="A8" s="23" t="s">
        <v>46</v>
      </c>
      <c r="B8" s="23" t="s">
        <v>88</v>
      </c>
      <c r="C8" s="39" t="s">
        <v>198</v>
      </c>
      <c r="E8" s="23" t="s">
        <v>46</v>
      </c>
      <c r="F8" s="23"/>
      <c r="G8" s="23"/>
      <c r="I8" s="23" t="s">
        <v>46</v>
      </c>
      <c r="J8" s="23" t="s">
        <v>49</v>
      </c>
      <c r="K8" s="39" t="s">
        <v>194</v>
      </c>
      <c r="M8" s="23" t="s">
        <v>46</v>
      </c>
      <c r="N8" s="23" t="s">
        <v>99</v>
      </c>
      <c r="O8" s="39" t="s">
        <v>195</v>
      </c>
      <c r="Q8" s="23" t="s">
        <v>46</v>
      </c>
      <c r="R8" s="23" t="s">
        <v>109</v>
      </c>
      <c r="S8" s="40" t="s">
        <v>196</v>
      </c>
      <c r="U8" s="23" t="s">
        <v>46</v>
      </c>
      <c r="V8" s="23" t="s">
        <v>117</v>
      </c>
      <c r="W8" s="23" t="s">
        <v>115</v>
      </c>
      <c r="Y8" s="23" t="s">
        <v>46</v>
      </c>
      <c r="Z8" s="23" t="s">
        <v>141</v>
      </c>
      <c r="AA8" s="23" t="s">
        <v>124</v>
      </c>
      <c r="AC8" s="23" t="s">
        <v>46</v>
      </c>
      <c r="AD8" s="23"/>
      <c r="AE8" s="23"/>
      <c r="AG8" s="23" t="s">
        <v>46</v>
      </c>
      <c r="AH8" s="23" t="s">
        <v>162</v>
      </c>
      <c r="AI8" s="23" t="s">
        <v>153</v>
      </c>
      <c r="AK8" s="23" t="s">
        <v>46</v>
      </c>
      <c r="AL8" s="23"/>
      <c r="AM8" s="23"/>
      <c r="AO8" s="23" t="s">
        <v>46</v>
      </c>
      <c r="AP8" s="23" t="s">
        <v>187</v>
      </c>
      <c r="AQ8" s="23" t="s">
        <v>175</v>
      </c>
    </row>
    <row r="9" spans="1:43" x14ac:dyDescent="0.35">
      <c r="A9" s="23" t="s">
        <v>48</v>
      </c>
      <c r="B9" s="23" t="s">
        <v>87</v>
      </c>
      <c r="C9" s="39" t="s">
        <v>198</v>
      </c>
      <c r="E9" s="23" t="s">
        <v>48</v>
      </c>
      <c r="F9" s="23"/>
      <c r="G9" s="23"/>
      <c r="I9" s="23" t="s">
        <v>48</v>
      </c>
      <c r="J9" s="23"/>
      <c r="K9" s="23"/>
      <c r="M9" s="23" t="s">
        <v>48</v>
      </c>
      <c r="N9" s="23"/>
      <c r="O9" s="23"/>
      <c r="Q9" s="23" t="s">
        <v>48</v>
      </c>
      <c r="R9" s="23" t="s">
        <v>108</v>
      </c>
      <c r="S9" s="40" t="s">
        <v>196</v>
      </c>
      <c r="U9" s="23" t="s">
        <v>48</v>
      </c>
      <c r="V9" s="23" t="s">
        <v>116</v>
      </c>
      <c r="W9" s="23" t="s">
        <v>115</v>
      </c>
      <c r="Y9" s="23" t="s">
        <v>48</v>
      </c>
      <c r="Z9" s="23" t="s">
        <v>140</v>
      </c>
      <c r="AA9" s="23" t="s">
        <v>124</v>
      </c>
      <c r="AC9" s="23" t="s">
        <v>48</v>
      </c>
      <c r="AD9" s="23"/>
      <c r="AE9" s="23"/>
      <c r="AG9" s="23" t="s">
        <v>48</v>
      </c>
      <c r="AH9" s="23" t="s">
        <v>161</v>
      </c>
      <c r="AI9" s="23" t="s">
        <v>153</v>
      </c>
      <c r="AK9" s="23" t="s">
        <v>48</v>
      </c>
      <c r="AL9" s="23"/>
      <c r="AM9" s="23"/>
      <c r="AO9" s="23" t="s">
        <v>48</v>
      </c>
      <c r="AP9" s="23" t="s">
        <v>186</v>
      </c>
      <c r="AQ9" s="23" t="s">
        <v>175</v>
      </c>
    </row>
    <row r="10" spans="1:43" x14ac:dyDescent="0.35">
      <c r="A10" s="23" t="s">
        <v>50</v>
      </c>
      <c r="B10" s="24" t="s">
        <v>86</v>
      </c>
      <c r="C10" s="39" t="s">
        <v>198</v>
      </c>
      <c r="E10" s="23" t="s">
        <v>50</v>
      </c>
      <c r="F10" s="24"/>
      <c r="G10" s="23"/>
      <c r="I10" s="23" t="s">
        <v>50</v>
      </c>
      <c r="J10" s="24"/>
      <c r="K10" s="23"/>
      <c r="M10" s="23" t="s">
        <v>50</v>
      </c>
      <c r="N10" s="24"/>
      <c r="O10" s="23"/>
      <c r="Q10" s="23" t="s">
        <v>50</v>
      </c>
      <c r="R10" s="24" t="s">
        <v>107</v>
      </c>
      <c r="S10" s="40" t="s">
        <v>196</v>
      </c>
      <c r="U10" s="23" t="s">
        <v>50</v>
      </c>
      <c r="V10" s="24"/>
      <c r="W10" s="23"/>
      <c r="Y10" s="23" t="s">
        <v>50</v>
      </c>
      <c r="Z10" s="24" t="s">
        <v>139</v>
      </c>
      <c r="AA10" s="23" t="s">
        <v>124</v>
      </c>
      <c r="AC10" s="23" t="s">
        <v>50</v>
      </c>
      <c r="AD10" s="24"/>
      <c r="AE10" s="23"/>
      <c r="AG10" s="23" t="s">
        <v>50</v>
      </c>
      <c r="AH10" s="24" t="s">
        <v>160</v>
      </c>
      <c r="AI10" s="23" t="s">
        <v>153</v>
      </c>
      <c r="AK10" s="23" t="s">
        <v>50</v>
      </c>
      <c r="AL10" s="24"/>
      <c r="AM10" s="23"/>
      <c r="AO10" s="23" t="s">
        <v>50</v>
      </c>
      <c r="AP10" s="24" t="s">
        <v>185</v>
      </c>
      <c r="AQ10" s="23" t="s">
        <v>175</v>
      </c>
    </row>
    <row r="11" spans="1:43" x14ac:dyDescent="0.35">
      <c r="A11" s="23" t="s">
        <v>51</v>
      </c>
      <c r="B11" s="24" t="s">
        <v>85</v>
      </c>
      <c r="C11" s="39" t="s">
        <v>198</v>
      </c>
      <c r="E11" s="23" t="s">
        <v>51</v>
      </c>
      <c r="F11" s="24"/>
      <c r="G11" s="23"/>
      <c r="I11" s="23" t="s">
        <v>51</v>
      </c>
      <c r="J11" s="24"/>
      <c r="K11" s="23"/>
      <c r="M11" s="23" t="s">
        <v>51</v>
      </c>
      <c r="N11" s="24"/>
      <c r="O11" s="23"/>
      <c r="Q11" s="23" t="s">
        <v>51</v>
      </c>
      <c r="R11" s="24" t="s">
        <v>106</v>
      </c>
      <c r="S11" s="40" t="s">
        <v>196</v>
      </c>
      <c r="U11" s="23" t="s">
        <v>51</v>
      </c>
      <c r="V11" s="24"/>
      <c r="W11" s="23"/>
      <c r="Y11" s="23" t="s">
        <v>51</v>
      </c>
      <c r="Z11" s="24" t="s">
        <v>138</v>
      </c>
      <c r="AA11" s="23" t="s">
        <v>124</v>
      </c>
      <c r="AC11" s="23" t="s">
        <v>51</v>
      </c>
      <c r="AD11" s="24"/>
      <c r="AE11" s="23"/>
      <c r="AG11" s="23" t="s">
        <v>51</v>
      </c>
      <c r="AH11" s="24" t="s">
        <v>159</v>
      </c>
      <c r="AI11" s="23" t="s">
        <v>153</v>
      </c>
      <c r="AK11" s="23" t="s">
        <v>51</v>
      </c>
      <c r="AL11" s="24"/>
      <c r="AM11" s="23"/>
      <c r="AO11" s="23" t="s">
        <v>51</v>
      </c>
      <c r="AP11" s="24" t="s">
        <v>184</v>
      </c>
      <c r="AQ11" s="23" t="s">
        <v>175</v>
      </c>
    </row>
    <row r="12" spans="1:43" x14ac:dyDescent="0.35">
      <c r="A12" s="23" t="s">
        <v>52</v>
      </c>
      <c r="B12" s="24"/>
      <c r="C12" s="23"/>
      <c r="E12" s="23" t="s">
        <v>52</v>
      </c>
      <c r="F12" s="24"/>
      <c r="G12" s="23"/>
      <c r="I12" s="23" t="s">
        <v>52</v>
      </c>
      <c r="J12" s="24"/>
      <c r="K12" s="23"/>
      <c r="M12" s="23" t="s">
        <v>52</v>
      </c>
      <c r="N12" s="24"/>
      <c r="O12" s="23"/>
      <c r="Q12" s="23" t="s">
        <v>52</v>
      </c>
      <c r="R12" s="24"/>
      <c r="S12" s="23"/>
      <c r="U12" s="23" t="s">
        <v>52</v>
      </c>
      <c r="V12" s="24"/>
      <c r="W12" s="23"/>
      <c r="Y12" s="23" t="s">
        <v>52</v>
      </c>
      <c r="Z12" s="24" t="s">
        <v>137</v>
      </c>
      <c r="AA12" s="23" t="s">
        <v>124</v>
      </c>
      <c r="AC12" s="23" t="s">
        <v>52</v>
      </c>
      <c r="AD12" s="24"/>
      <c r="AE12" s="23"/>
      <c r="AG12" s="23" t="s">
        <v>52</v>
      </c>
      <c r="AH12" s="24" t="s">
        <v>158</v>
      </c>
      <c r="AI12" s="23" t="s">
        <v>153</v>
      </c>
      <c r="AK12" s="23" t="s">
        <v>52</v>
      </c>
      <c r="AL12" s="24"/>
      <c r="AM12" s="23"/>
      <c r="AO12" s="23" t="s">
        <v>52</v>
      </c>
      <c r="AP12" s="24" t="s">
        <v>183</v>
      </c>
      <c r="AQ12" s="23" t="s">
        <v>175</v>
      </c>
    </row>
    <row r="13" spans="1:43" x14ac:dyDescent="0.35">
      <c r="A13" s="23" t="s">
        <v>53</v>
      </c>
      <c r="B13" s="24"/>
      <c r="C13" s="23"/>
      <c r="E13" s="23" t="s">
        <v>53</v>
      </c>
      <c r="F13" s="24"/>
      <c r="G13" s="23"/>
      <c r="I13" s="23" t="s">
        <v>53</v>
      </c>
      <c r="J13" s="24"/>
      <c r="K13" s="23"/>
      <c r="M13" s="23" t="s">
        <v>53</v>
      </c>
      <c r="N13" s="24"/>
      <c r="O13" s="23"/>
      <c r="Q13" s="23" t="s">
        <v>53</v>
      </c>
      <c r="R13" s="24"/>
      <c r="S13" s="23"/>
      <c r="U13" s="23" t="s">
        <v>53</v>
      </c>
      <c r="V13" s="24"/>
      <c r="W13" s="23"/>
      <c r="Y13" s="23" t="s">
        <v>53</v>
      </c>
      <c r="Z13" s="24" t="s">
        <v>136</v>
      </c>
      <c r="AA13" s="23" t="s">
        <v>124</v>
      </c>
      <c r="AC13" s="23" t="s">
        <v>53</v>
      </c>
      <c r="AD13" s="24"/>
      <c r="AE13" s="23"/>
      <c r="AG13" s="23" t="s">
        <v>53</v>
      </c>
      <c r="AH13" s="24" t="s">
        <v>157</v>
      </c>
      <c r="AI13" s="23" t="s">
        <v>153</v>
      </c>
      <c r="AK13" s="23" t="s">
        <v>53</v>
      </c>
      <c r="AL13" s="24"/>
      <c r="AM13" s="23"/>
      <c r="AO13" s="23" t="s">
        <v>53</v>
      </c>
      <c r="AP13" s="24" t="s">
        <v>182</v>
      </c>
      <c r="AQ13" s="23" t="s">
        <v>175</v>
      </c>
    </row>
    <row r="14" spans="1:43" x14ac:dyDescent="0.35">
      <c r="A14" s="23" t="s">
        <v>54</v>
      </c>
      <c r="B14" s="23"/>
      <c r="C14" s="23"/>
      <c r="E14" s="23" t="s">
        <v>54</v>
      </c>
      <c r="F14" s="23"/>
      <c r="G14" s="23"/>
      <c r="I14" s="23" t="s">
        <v>54</v>
      </c>
      <c r="J14" s="23"/>
      <c r="K14" s="23"/>
      <c r="M14" s="23" t="s">
        <v>54</v>
      </c>
      <c r="N14" s="23"/>
      <c r="O14" s="23"/>
      <c r="Q14" s="23" t="s">
        <v>54</v>
      </c>
      <c r="R14" s="23"/>
      <c r="S14" s="23"/>
      <c r="U14" s="23" t="s">
        <v>54</v>
      </c>
      <c r="V14" s="23"/>
      <c r="W14" s="23"/>
      <c r="Y14" s="23" t="s">
        <v>54</v>
      </c>
      <c r="Z14" s="23" t="s">
        <v>135</v>
      </c>
      <c r="AA14" s="23" t="s">
        <v>124</v>
      </c>
      <c r="AC14" s="23" t="s">
        <v>54</v>
      </c>
      <c r="AD14" s="23"/>
      <c r="AE14" s="23"/>
      <c r="AG14" s="23" t="s">
        <v>54</v>
      </c>
      <c r="AH14" s="23" t="s">
        <v>156</v>
      </c>
      <c r="AI14" s="23" t="s">
        <v>153</v>
      </c>
      <c r="AK14" s="23" t="s">
        <v>54</v>
      </c>
      <c r="AL14" s="23"/>
      <c r="AM14" s="23"/>
      <c r="AO14" s="23" t="s">
        <v>54</v>
      </c>
      <c r="AP14" s="23" t="s">
        <v>181</v>
      </c>
      <c r="AQ14" s="23" t="s">
        <v>175</v>
      </c>
    </row>
    <row r="15" spans="1:43" x14ac:dyDescent="0.35">
      <c r="A15" s="23" t="s">
        <v>56</v>
      </c>
      <c r="B15" s="23"/>
      <c r="C15" s="23"/>
      <c r="E15" s="23" t="s">
        <v>56</v>
      </c>
      <c r="F15" s="23"/>
      <c r="G15" s="23"/>
      <c r="I15" s="23" t="s">
        <v>56</v>
      </c>
      <c r="J15" s="23"/>
      <c r="K15" s="23"/>
      <c r="M15" s="23" t="s">
        <v>56</v>
      </c>
      <c r="N15" s="23"/>
      <c r="O15" s="23"/>
      <c r="Q15" s="23" t="s">
        <v>56</v>
      </c>
      <c r="R15" s="23"/>
      <c r="S15" s="23"/>
      <c r="U15" s="23" t="s">
        <v>56</v>
      </c>
      <c r="V15" s="23"/>
      <c r="W15" s="23"/>
      <c r="Y15" s="23" t="s">
        <v>56</v>
      </c>
      <c r="Z15" s="23" t="s">
        <v>134</v>
      </c>
      <c r="AA15" s="23" t="s">
        <v>124</v>
      </c>
      <c r="AC15" s="23" t="s">
        <v>56</v>
      </c>
      <c r="AD15" s="23"/>
      <c r="AE15" s="23"/>
      <c r="AG15" s="23" t="s">
        <v>56</v>
      </c>
      <c r="AH15" s="23" t="s">
        <v>155</v>
      </c>
      <c r="AI15" s="23" t="s">
        <v>153</v>
      </c>
      <c r="AK15" s="23" t="s">
        <v>56</v>
      </c>
      <c r="AL15" s="23"/>
      <c r="AM15" s="23"/>
      <c r="AO15" s="23" t="s">
        <v>56</v>
      </c>
      <c r="AP15" s="23" t="s">
        <v>180</v>
      </c>
      <c r="AQ15" s="23" t="s">
        <v>175</v>
      </c>
    </row>
    <row r="16" spans="1:43" x14ac:dyDescent="0.35">
      <c r="A16" s="23" t="s">
        <v>57</v>
      </c>
      <c r="B16" s="23"/>
      <c r="C16" s="23"/>
      <c r="E16" s="23" t="s">
        <v>57</v>
      </c>
      <c r="F16" s="23"/>
      <c r="G16" s="23"/>
      <c r="I16" s="23" t="s">
        <v>57</v>
      </c>
      <c r="J16" s="23"/>
      <c r="K16" s="23"/>
      <c r="M16" s="23" t="s">
        <v>57</v>
      </c>
      <c r="N16" s="23"/>
      <c r="O16" s="23"/>
      <c r="Q16" s="23" t="s">
        <v>57</v>
      </c>
      <c r="R16" s="23"/>
      <c r="S16" s="23"/>
      <c r="U16" s="23" t="s">
        <v>57</v>
      </c>
      <c r="V16" s="23"/>
      <c r="W16" s="23"/>
      <c r="Y16" s="23" t="s">
        <v>57</v>
      </c>
      <c r="Z16" s="23" t="s">
        <v>133</v>
      </c>
      <c r="AA16" s="23" t="s">
        <v>124</v>
      </c>
      <c r="AC16" s="23" t="s">
        <v>57</v>
      </c>
      <c r="AD16" s="23"/>
      <c r="AE16" s="23"/>
      <c r="AG16" s="23" t="s">
        <v>57</v>
      </c>
      <c r="AH16" s="23" t="s">
        <v>154</v>
      </c>
      <c r="AI16" s="23" t="s">
        <v>153</v>
      </c>
      <c r="AK16" s="23" t="s">
        <v>57</v>
      </c>
      <c r="AL16" s="23"/>
      <c r="AM16" s="23"/>
      <c r="AO16" s="23" t="s">
        <v>57</v>
      </c>
      <c r="AP16" s="23" t="s">
        <v>179</v>
      </c>
      <c r="AQ16" s="23" t="s">
        <v>175</v>
      </c>
    </row>
    <row r="17" spans="1:43" x14ac:dyDescent="0.35">
      <c r="A17" s="23" t="s">
        <v>58</v>
      </c>
      <c r="B17" s="23"/>
      <c r="C17" s="23"/>
      <c r="E17" s="23" t="s">
        <v>58</v>
      </c>
      <c r="F17" s="23"/>
      <c r="G17" s="23"/>
      <c r="I17" s="23" t="s">
        <v>58</v>
      </c>
      <c r="J17" s="23"/>
      <c r="K17" s="23"/>
      <c r="M17" s="23" t="s">
        <v>58</v>
      </c>
      <c r="N17" s="23"/>
      <c r="O17" s="23"/>
      <c r="Q17" s="23" t="s">
        <v>58</v>
      </c>
      <c r="R17" s="23"/>
      <c r="S17" s="23"/>
      <c r="U17" s="23" t="s">
        <v>58</v>
      </c>
      <c r="V17" s="23"/>
      <c r="W17" s="23"/>
      <c r="Y17" s="23" t="s">
        <v>58</v>
      </c>
      <c r="Z17" s="23" t="s">
        <v>132</v>
      </c>
      <c r="AA17" s="23" t="s">
        <v>124</v>
      </c>
      <c r="AC17" s="23" t="s">
        <v>58</v>
      </c>
      <c r="AD17" s="23"/>
      <c r="AE17" s="23"/>
      <c r="AG17" s="23" t="s">
        <v>58</v>
      </c>
      <c r="AH17" s="23"/>
      <c r="AI17" s="23"/>
      <c r="AK17" s="23" t="s">
        <v>58</v>
      </c>
      <c r="AL17" s="23"/>
      <c r="AM17" s="23"/>
      <c r="AO17" s="23" t="s">
        <v>58</v>
      </c>
      <c r="AP17" s="23" t="s">
        <v>178</v>
      </c>
      <c r="AQ17" s="23" t="s">
        <v>175</v>
      </c>
    </row>
    <row r="18" spans="1:43" x14ac:dyDescent="0.35">
      <c r="A18" s="23" t="s">
        <v>59</v>
      </c>
      <c r="B18" s="24"/>
      <c r="C18" s="23"/>
      <c r="E18" s="23" t="s">
        <v>59</v>
      </c>
      <c r="F18" s="24"/>
      <c r="G18" s="23"/>
      <c r="I18" s="23" t="s">
        <v>59</v>
      </c>
      <c r="J18" s="24"/>
      <c r="K18" s="23"/>
      <c r="M18" s="23" t="s">
        <v>59</v>
      </c>
      <c r="N18" s="24"/>
      <c r="O18" s="23"/>
      <c r="Q18" s="23" t="s">
        <v>59</v>
      </c>
      <c r="R18" s="24"/>
      <c r="S18" s="23"/>
      <c r="U18" s="23" t="s">
        <v>59</v>
      </c>
      <c r="V18" s="24"/>
      <c r="W18" s="23"/>
      <c r="Y18" s="23" t="s">
        <v>59</v>
      </c>
      <c r="Z18" s="24" t="s">
        <v>131</v>
      </c>
      <c r="AA18" s="23" t="s">
        <v>124</v>
      </c>
      <c r="AC18" s="23" t="s">
        <v>59</v>
      </c>
      <c r="AD18" s="24"/>
      <c r="AE18" s="23"/>
      <c r="AG18" s="23" t="s">
        <v>59</v>
      </c>
      <c r="AH18" s="24"/>
      <c r="AI18" s="23"/>
      <c r="AK18" s="23" t="s">
        <v>59</v>
      </c>
      <c r="AL18" s="24"/>
      <c r="AM18" s="23"/>
      <c r="AO18" s="23" t="s">
        <v>59</v>
      </c>
      <c r="AP18" s="24" t="s">
        <v>177</v>
      </c>
      <c r="AQ18" s="23" t="s">
        <v>175</v>
      </c>
    </row>
    <row r="19" spans="1:43" x14ac:dyDescent="0.35">
      <c r="A19" s="23" t="s">
        <v>60</v>
      </c>
      <c r="B19" s="24"/>
      <c r="C19" s="23"/>
      <c r="E19" s="23" t="s">
        <v>60</v>
      </c>
      <c r="F19" s="24"/>
      <c r="G19" s="23"/>
      <c r="I19" s="23" t="s">
        <v>60</v>
      </c>
      <c r="J19" s="24"/>
      <c r="K19" s="23"/>
      <c r="M19" s="23" t="s">
        <v>60</v>
      </c>
      <c r="N19" s="24"/>
      <c r="O19" s="23"/>
      <c r="Q19" s="23" t="s">
        <v>60</v>
      </c>
      <c r="R19" s="24"/>
      <c r="S19" s="23"/>
      <c r="U19" s="23" t="s">
        <v>60</v>
      </c>
      <c r="V19" s="24"/>
      <c r="W19" s="23"/>
      <c r="Y19" s="23" t="s">
        <v>60</v>
      </c>
      <c r="Z19" s="24" t="s">
        <v>130</v>
      </c>
      <c r="AA19" s="23" t="s">
        <v>124</v>
      </c>
      <c r="AC19" s="23" t="s">
        <v>60</v>
      </c>
      <c r="AD19" s="24"/>
      <c r="AE19" s="23"/>
      <c r="AG19" s="23" t="s">
        <v>60</v>
      </c>
      <c r="AH19" s="24"/>
      <c r="AI19" s="23"/>
      <c r="AK19" s="23" t="s">
        <v>60</v>
      </c>
      <c r="AL19" s="24"/>
      <c r="AM19" s="23"/>
      <c r="AO19" s="23" t="s">
        <v>60</v>
      </c>
      <c r="AP19" s="24" t="s">
        <v>176</v>
      </c>
      <c r="AQ19" s="23" t="s">
        <v>175</v>
      </c>
    </row>
    <row r="20" spans="1:43" x14ac:dyDescent="0.35">
      <c r="A20" s="23" t="s">
        <v>62</v>
      </c>
      <c r="B20" s="24"/>
      <c r="C20" s="23"/>
      <c r="E20" s="23" t="s">
        <v>62</v>
      </c>
      <c r="F20" s="24"/>
      <c r="G20" s="23"/>
      <c r="I20" s="23" t="s">
        <v>62</v>
      </c>
      <c r="J20" s="24"/>
      <c r="K20" s="23"/>
      <c r="M20" s="23" t="s">
        <v>62</v>
      </c>
      <c r="N20" s="24"/>
      <c r="O20" s="23"/>
      <c r="Q20" s="23" t="s">
        <v>62</v>
      </c>
      <c r="R20" s="24"/>
      <c r="S20" s="23"/>
      <c r="U20" s="23" t="s">
        <v>62</v>
      </c>
      <c r="V20" s="24"/>
      <c r="W20" s="23"/>
      <c r="Y20" s="23" t="s">
        <v>62</v>
      </c>
      <c r="Z20" s="24" t="s">
        <v>129</v>
      </c>
      <c r="AA20" s="23" t="s">
        <v>124</v>
      </c>
      <c r="AC20" s="23" t="s">
        <v>62</v>
      </c>
      <c r="AD20" s="24"/>
      <c r="AE20" s="23"/>
      <c r="AG20" s="23" t="s">
        <v>62</v>
      </c>
      <c r="AH20" s="24"/>
      <c r="AI20" s="23"/>
      <c r="AK20" s="23" t="s">
        <v>62</v>
      </c>
      <c r="AL20" s="24"/>
      <c r="AM20" s="23"/>
      <c r="AO20" s="23" t="s">
        <v>62</v>
      </c>
      <c r="AP20" s="24"/>
      <c r="AQ20" s="23"/>
    </row>
    <row r="21" spans="1:43" x14ac:dyDescent="0.35">
      <c r="A21" s="23" t="s">
        <v>63</v>
      </c>
      <c r="B21" s="23"/>
      <c r="C21" s="23"/>
      <c r="E21" s="23" t="s">
        <v>63</v>
      </c>
      <c r="F21" s="23"/>
      <c r="G21" s="23"/>
      <c r="I21" s="23" t="s">
        <v>63</v>
      </c>
      <c r="J21" s="23"/>
      <c r="K21" s="23"/>
      <c r="M21" s="23" t="s">
        <v>63</v>
      </c>
      <c r="N21" s="23"/>
      <c r="O21" s="23"/>
      <c r="Q21" s="23" t="s">
        <v>63</v>
      </c>
      <c r="R21" s="23"/>
      <c r="S21" s="23"/>
      <c r="U21" s="23" t="s">
        <v>63</v>
      </c>
      <c r="V21" s="23"/>
      <c r="W21" s="23"/>
      <c r="Y21" s="23" t="s">
        <v>63</v>
      </c>
      <c r="Z21" s="23" t="s">
        <v>128</v>
      </c>
      <c r="AA21" s="23" t="s">
        <v>124</v>
      </c>
      <c r="AC21" s="23" t="s">
        <v>63</v>
      </c>
      <c r="AD21" s="23"/>
      <c r="AE21" s="23"/>
      <c r="AG21" s="23" t="s">
        <v>63</v>
      </c>
      <c r="AH21" s="23"/>
      <c r="AI21" s="23"/>
      <c r="AK21" s="23" t="s">
        <v>63</v>
      </c>
      <c r="AL21" s="23"/>
      <c r="AM21" s="23"/>
      <c r="AO21" s="23" t="s">
        <v>63</v>
      </c>
      <c r="AP21" s="23"/>
      <c r="AQ21" s="23"/>
    </row>
    <row r="22" spans="1:43" x14ac:dyDescent="0.35">
      <c r="A22" s="23" t="s">
        <v>64</v>
      </c>
      <c r="B22" s="24"/>
      <c r="C22" s="23"/>
      <c r="E22" s="23" t="s">
        <v>64</v>
      </c>
      <c r="F22" s="24"/>
      <c r="G22" s="23"/>
      <c r="I22" s="23" t="s">
        <v>64</v>
      </c>
      <c r="J22" s="24"/>
      <c r="K22" s="23"/>
      <c r="M22" s="23" t="s">
        <v>64</v>
      </c>
      <c r="N22" s="24"/>
      <c r="O22" s="23"/>
      <c r="Q22" s="23" t="s">
        <v>64</v>
      </c>
      <c r="R22" s="24"/>
      <c r="S22" s="23"/>
      <c r="U22" s="23" t="s">
        <v>64</v>
      </c>
      <c r="V22" s="24"/>
      <c r="W22" s="23"/>
      <c r="Y22" s="23" t="s">
        <v>64</v>
      </c>
      <c r="Z22" s="24" t="s">
        <v>127</v>
      </c>
      <c r="AA22" s="23" t="s">
        <v>124</v>
      </c>
      <c r="AC22" s="23" t="s">
        <v>64</v>
      </c>
      <c r="AD22" s="24"/>
      <c r="AE22" s="23"/>
      <c r="AG22" s="23" t="s">
        <v>64</v>
      </c>
      <c r="AH22" s="24"/>
      <c r="AI22" s="23"/>
      <c r="AK22" s="23" t="s">
        <v>64</v>
      </c>
      <c r="AL22" s="24"/>
      <c r="AM22" s="23"/>
      <c r="AO22" s="23" t="s">
        <v>64</v>
      </c>
      <c r="AP22" s="24"/>
      <c r="AQ22" s="23"/>
    </row>
    <row r="23" spans="1:43" x14ac:dyDescent="0.35">
      <c r="A23" s="23" t="s">
        <v>66</v>
      </c>
      <c r="B23" s="24"/>
      <c r="C23" s="23"/>
      <c r="E23" s="23" t="s">
        <v>66</v>
      </c>
      <c r="F23" s="24"/>
      <c r="G23" s="23"/>
      <c r="I23" s="23" t="s">
        <v>66</v>
      </c>
      <c r="J23" s="24"/>
      <c r="K23" s="23"/>
      <c r="M23" s="23" t="s">
        <v>66</v>
      </c>
      <c r="N23" s="24"/>
      <c r="O23" s="23"/>
      <c r="Q23" s="23" t="s">
        <v>66</v>
      </c>
      <c r="R23" s="24"/>
      <c r="S23" s="23"/>
      <c r="U23" s="23" t="s">
        <v>66</v>
      </c>
      <c r="V23" s="24"/>
      <c r="W23" s="23"/>
      <c r="Y23" s="23" t="s">
        <v>66</v>
      </c>
      <c r="Z23" s="24" t="s">
        <v>126</v>
      </c>
      <c r="AA23" s="23" t="s">
        <v>124</v>
      </c>
      <c r="AC23" s="23" t="s">
        <v>66</v>
      </c>
      <c r="AD23" s="24"/>
      <c r="AE23" s="23"/>
      <c r="AG23" s="23" t="s">
        <v>66</v>
      </c>
      <c r="AH23" s="24"/>
      <c r="AI23" s="23"/>
      <c r="AK23" s="23" t="s">
        <v>66</v>
      </c>
      <c r="AL23" s="24"/>
      <c r="AM23" s="23"/>
      <c r="AO23" s="23" t="s">
        <v>66</v>
      </c>
      <c r="AP23" s="24"/>
      <c r="AQ23" s="23"/>
    </row>
    <row r="24" spans="1:43" x14ac:dyDescent="0.35">
      <c r="A24" s="23" t="s">
        <v>67</v>
      </c>
      <c r="B24" s="24"/>
      <c r="C24" s="23"/>
      <c r="E24" s="23" t="s">
        <v>67</v>
      </c>
      <c r="F24" s="24"/>
      <c r="G24" s="23"/>
      <c r="I24" s="23" t="s">
        <v>67</v>
      </c>
      <c r="J24" s="24"/>
      <c r="K24" s="23"/>
      <c r="M24" s="23" t="s">
        <v>67</v>
      </c>
      <c r="N24" s="24"/>
      <c r="O24" s="23"/>
      <c r="Q24" s="23" t="s">
        <v>67</v>
      </c>
      <c r="R24" s="24"/>
      <c r="S24" s="23"/>
      <c r="U24" s="23" t="s">
        <v>67</v>
      </c>
      <c r="V24" s="24"/>
      <c r="W24" s="23"/>
      <c r="Y24" s="23" t="s">
        <v>67</v>
      </c>
      <c r="Z24" s="24" t="s">
        <v>125</v>
      </c>
      <c r="AA24" s="23" t="s">
        <v>124</v>
      </c>
      <c r="AC24" s="23" t="s">
        <v>67</v>
      </c>
      <c r="AD24" s="24"/>
      <c r="AE24" s="23"/>
      <c r="AG24" s="23" t="s">
        <v>67</v>
      </c>
      <c r="AH24" s="24"/>
      <c r="AI24" s="23"/>
      <c r="AK24" s="23" t="s">
        <v>67</v>
      </c>
      <c r="AL24" s="24"/>
      <c r="AM24" s="23"/>
      <c r="AO24" s="23" t="s">
        <v>67</v>
      </c>
      <c r="AP24" s="24"/>
      <c r="AQ24" s="23"/>
    </row>
    <row r="25" spans="1:43" x14ac:dyDescent="0.35">
      <c r="A25" s="23" t="s">
        <v>68</v>
      </c>
      <c r="B25" s="24"/>
      <c r="C25" s="23"/>
      <c r="E25" s="23" t="s">
        <v>68</v>
      </c>
      <c r="F25" s="24"/>
      <c r="G25" s="23"/>
      <c r="I25" s="23" t="s">
        <v>68</v>
      </c>
      <c r="J25" s="24"/>
      <c r="K25" s="23"/>
      <c r="M25" s="23" t="s">
        <v>68</v>
      </c>
      <c r="N25" s="24"/>
      <c r="O25" s="23"/>
      <c r="Q25" s="23" t="s">
        <v>68</v>
      </c>
      <c r="R25" s="24"/>
      <c r="S25" s="23"/>
      <c r="U25" s="23" t="s">
        <v>68</v>
      </c>
      <c r="V25" s="24"/>
      <c r="W25" s="23"/>
      <c r="Y25" s="23" t="s">
        <v>68</v>
      </c>
      <c r="Z25" s="24"/>
      <c r="AA25" s="23"/>
      <c r="AC25" s="23" t="s">
        <v>68</v>
      </c>
      <c r="AD25" s="24"/>
      <c r="AE25" s="23"/>
      <c r="AG25" s="23" t="s">
        <v>68</v>
      </c>
      <c r="AH25" s="24"/>
      <c r="AI25" s="23"/>
      <c r="AK25" s="23" t="s">
        <v>68</v>
      </c>
      <c r="AL25" s="24"/>
      <c r="AM25" s="23"/>
      <c r="AO25" s="23" t="s">
        <v>68</v>
      </c>
      <c r="AP25" s="24"/>
      <c r="AQ25" s="23"/>
    </row>
    <row r="26" spans="1:43" ht="15" thickBot="1" x14ac:dyDescent="0.4">
      <c r="A26" s="23" t="s">
        <v>69</v>
      </c>
      <c r="B26" s="23"/>
      <c r="C26" s="23"/>
      <c r="E26" s="23" t="s">
        <v>69</v>
      </c>
      <c r="F26" s="23"/>
      <c r="G26" s="23"/>
      <c r="I26" s="23" t="s">
        <v>69</v>
      </c>
      <c r="J26" s="23"/>
      <c r="K26" s="23"/>
      <c r="M26" s="23" t="s">
        <v>69</v>
      </c>
      <c r="N26" s="23"/>
      <c r="O26" s="23"/>
      <c r="Q26" s="23" t="s">
        <v>69</v>
      </c>
      <c r="R26" s="23"/>
      <c r="S26" s="23"/>
      <c r="U26" s="23" t="s">
        <v>69</v>
      </c>
      <c r="V26" s="23"/>
      <c r="W26" s="23"/>
      <c r="Y26" s="23" t="s">
        <v>69</v>
      </c>
      <c r="Z26" s="23"/>
      <c r="AA26" s="23"/>
      <c r="AC26" s="23" t="s">
        <v>69</v>
      </c>
      <c r="AD26" s="23"/>
      <c r="AE26" s="23"/>
      <c r="AG26" s="23" t="s">
        <v>69</v>
      </c>
      <c r="AH26" s="23"/>
      <c r="AI26" s="23"/>
      <c r="AK26" s="23" t="s">
        <v>69</v>
      </c>
      <c r="AL26" s="23"/>
      <c r="AM26" s="23"/>
      <c r="AO26" s="23" t="s">
        <v>69</v>
      </c>
      <c r="AP26" s="23"/>
      <c r="AQ26" s="23"/>
    </row>
    <row r="27" spans="1:43" x14ac:dyDescent="0.35">
      <c r="A27" s="265" t="s">
        <v>43</v>
      </c>
      <c r="B27" s="266"/>
      <c r="C27" s="25">
        <v>10</v>
      </c>
      <c r="E27" s="265" t="s">
        <v>43</v>
      </c>
      <c r="F27" s="266"/>
      <c r="G27" s="25">
        <v>3</v>
      </c>
      <c r="I27" s="265" t="s">
        <v>43</v>
      </c>
      <c r="J27" s="266"/>
      <c r="K27" s="25">
        <v>7</v>
      </c>
      <c r="M27" s="265" t="s">
        <v>43</v>
      </c>
      <c r="N27" s="266"/>
      <c r="O27" s="25">
        <v>7</v>
      </c>
      <c r="Q27" s="265" t="s">
        <v>43</v>
      </c>
      <c r="R27" s="266"/>
      <c r="S27" s="25">
        <v>10</v>
      </c>
      <c r="U27" s="265" t="s">
        <v>43</v>
      </c>
      <c r="V27" s="266"/>
      <c r="W27" s="25">
        <v>8</v>
      </c>
      <c r="Y27" s="265" t="s">
        <v>43</v>
      </c>
      <c r="Z27" s="266"/>
      <c r="AA27" s="25">
        <v>23</v>
      </c>
      <c r="AC27" s="265" t="s">
        <v>43</v>
      </c>
      <c r="AD27" s="266"/>
      <c r="AE27" s="25">
        <v>4</v>
      </c>
      <c r="AG27" s="265" t="s">
        <v>43</v>
      </c>
      <c r="AH27" s="266"/>
      <c r="AI27" s="25">
        <v>15</v>
      </c>
      <c r="AK27" s="265" t="s">
        <v>43</v>
      </c>
      <c r="AL27" s="266"/>
      <c r="AM27" s="25">
        <v>5</v>
      </c>
      <c r="AO27" s="265" t="s">
        <v>43</v>
      </c>
      <c r="AP27" s="266"/>
      <c r="AQ27" s="25">
        <v>18</v>
      </c>
    </row>
    <row r="28" spans="1:43" x14ac:dyDescent="0.35">
      <c r="A28" s="267" t="s">
        <v>45</v>
      </c>
      <c r="B28" s="268"/>
      <c r="C28" s="26">
        <v>5</v>
      </c>
      <c r="E28" s="267" t="s">
        <v>45</v>
      </c>
      <c r="F28" s="268"/>
      <c r="G28" s="26">
        <v>1</v>
      </c>
      <c r="I28" s="267" t="s">
        <v>45</v>
      </c>
      <c r="J28" s="268"/>
      <c r="K28" s="26">
        <v>3</v>
      </c>
      <c r="M28" s="267" t="s">
        <v>45</v>
      </c>
      <c r="N28" s="268"/>
      <c r="O28" s="26">
        <v>3</v>
      </c>
      <c r="Q28" s="267" t="s">
        <v>45</v>
      </c>
      <c r="R28" s="268"/>
      <c r="S28" s="26">
        <v>4</v>
      </c>
      <c r="U28" s="267" t="s">
        <v>45</v>
      </c>
      <c r="V28" s="268"/>
      <c r="W28" s="26">
        <v>4</v>
      </c>
      <c r="Y28" s="267" t="s">
        <v>45</v>
      </c>
      <c r="Z28" s="268"/>
      <c r="AA28" s="26">
        <v>11</v>
      </c>
      <c r="AC28" s="267" t="s">
        <v>45</v>
      </c>
      <c r="AD28" s="268"/>
      <c r="AE28" s="26">
        <v>2</v>
      </c>
      <c r="AG28" s="267" t="s">
        <v>45</v>
      </c>
      <c r="AH28" s="268"/>
      <c r="AI28" s="26">
        <v>7</v>
      </c>
      <c r="AK28" s="267" t="s">
        <v>45</v>
      </c>
      <c r="AL28" s="268"/>
      <c r="AM28" s="26">
        <v>2</v>
      </c>
      <c r="AO28" s="267" t="s">
        <v>45</v>
      </c>
      <c r="AP28" s="268"/>
      <c r="AQ28" s="26">
        <v>9</v>
      </c>
    </row>
    <row r="29" spans="1:43" ht="15" thickBot="1" x14ac:dyDescent="0.4">
      <c r="A29" s="263" t="s">
        <v>84</v>
      </c>
      <c r="B29" s="264"/>
      <c r="C29" s="38">
        <v>500</v>
      </c>
      <c r="E29" s="263" t="s">
        <v>84</v>
      </c>
      <c r="F29" s="264"/>
      <c r="G29" s="38">
        <v>150</v>
      </c>
      <c r="I29" s="263" t="s">
        <v>84</v>
      </c>
      <c r="J29" s="264"/>
      <c r="K29" s="38">
        <v>350</v>
      </c>
      <c r="M29" s="263" t="s">
        <v>84</v>
      </c>
      <c r="N29" s="264"/>
      <c r="O29" s="38">
        <v>350</v>
      </c>
      <c r="Q29" s="263" t="s">
        <v>84</v>
      </c>
      <c r="R29" s="264"/>
      <c r="S29" s="38">
        <v>500</v>
      </c>
      <c r="U29" s="263" t="s">
        <v>84</v>
      </c>
      <c r="V29" s="264"/>
      <c r="W29" s="38">
        <v>400</v>
      </c>
      <c r="Y29" s="263" t="s">
        <v>84</v>
      </c>
      <c r="Z29" s="264"/>
      <c r="AA29" s="38">
        <v>1150</v>
      </c>
      <c r="AC29" s="263" t="s">
        <v>84</v>
      </c>
      <c r="AD29" s="264"/>
      <c r="AE29" s="38">
        <v>200</v>
      </c>
      <c r="AG29" s="263" t="s">
        <v>84</v>
      </c>
      <c r="AH29" s="264"/>
      <c r="AI29" s="38">
        <v>750</v>
      </c>
      <c r="AK29" s="263" t="s">
        <v>84</v>
      </c>
      <c r="AL29" s="264"/>
      <c r="AM29" s="38">
        <v>250</v>
      </c>
      <c r="AO29" s="263" t="s">
        <v>84</v>
      </c>
      <c r="AP29" s="264"/>
      <c r="AQ29" s="38">
        <v>900</v>
      </c>
    </row>
    <row r="31" spans="1:43" ht="15" thickBot="1" x14ac:dyDescent="0.4"/>
    <row r="32" spans="1:43" x14ac:dyDescent="0.35">
      <c r="A32" s="265" t="s">
        <v>43</v>
      </c>
      <c r="B32" s="266"/>
      <c r="C32" s="25">
        <f>C27+G27+K27+O27+S27+W27+AA27+AE27+AI27+AM27+AQ27</f>
        <v>110</v>
      </c>
    </row>
    <row r="33" spans="1:3" x14ac:dyDescent="0.35">
      <c r="A33" s="267" t="s">
        <v>45</v>
      </c>
      <c r="B33" s="268"/>
      <c r="C33" s="26">
        <f>C28+G28+K28+O28+S28+W28+AA28+AE28+AI28+AM28+AQ28</f>
        <v>51</v>
      </c>
    </row>
    <row r="34" spans="1:3" ht="15" thickBot="1" x14ac:dyDescent="0.4">
      <c r="A34" s="263" t="s">
        <v>84</v>
      </c>
      <c r="B34" s="264"/>
      <c r="C34" s="38">
        <f>C29+G29+K29+O29+S29+W29+AA29+AE29+AI29+AM29+AQ29</f>
        <v>5500</v>
      </c>
    </row>
  </sheetData>
  <mergeCells count="36">
    <mergeCell ref="AO27:AP27"/>
    <mergeCell ref="AO28:AP28"/>
    <mergeCell ref="AO29:AP29"/>
    <mergeCell ref="A32:B32"/>
    <mergeCell ref="A33:B33"/>
    <mergeCell ref="M27:N27"/>
    <mergeCell ref="M28:N28"/>
    <mergeCell ref="M29:N29"/>
    <mergeCell ref="Q27:R27"/>
    <mergeCell ref="Q28:R28"/>
    <mergeCell ref="Q29:R29"/>
    <mergeCell ref="A27:B27"/>
    <mergeCell ref="A28:B28"/>
    <mergeCell ref="A29:B29"/>
    <mergeCell ref="E27:F27"/>
    <mergeCell ref="E28:F28"/>
    <mergeCell ref="AC27:AD27"/>
    <mergeCell ref="AC28:AD28"/>
    <mergeCell ref="AC29:AD29"/>
    <mergeCell ref="I28:J28"/>
    <mergeCell ref="I29:J29"/>
    <mergeCell ref="AG27:AH27"/>
    <mergeCell ref="AG28:AH28"/>
    <mergeCell ref="AG29:AH29"/>
    <mergeCell ref="AK27:AL27"/>
    <mergeCell ref="AK28:AL28"/>
    <mergeCell ref="AK29:AL29"/>
    <mergeCell ref="E29:F29"/>
    <mergeCell ref="Y27:Z27"/>
    <mergeCell ref="I27:J27"/>
    <mergeCell ref="U27:V27"/>
    <mergeCell ref="A34:B34"/>
    <mergeCell ref="U28:V28"/>
    <mergeCell ref="U29:V29"/>
    <mergeCell ref="Y28:Z28"/>
    <mergeCell ref="Y29:Z29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4FF6-CC1B-4055-B123-F93B3C01A2A8}">
  <dimension ref="A1:I33"/>
  <sheetViews>
    <sheetView workbookViewId="0">
      <pane ySplit="1" topLeftCell="A25" activePane="bottomLeft" state="frozen"/>
      <selection activeCell="H14" sqref="H14"/>
      <selection pane="bottomLeft" activeCell="L30" sqref="L30"/>
    </sheetView>
  </sheetViews>
  <sheetFormatPr defaultRowHeight="14.5" x14ac:dyDescent="0.35"/>
  <cols>
    <col min="1" max="1" width="4.453125" bestFit="1" customWidth="1"/>
    <col min="2" max="2" width="16.6328125" customWidth="1"/>
    <col min="3" max="3" width="4.453125" bestFit="1" customWidth="1"/>
    <col min="4" max="4" width="16.6328125" customWidth="1"/>
    <col min="5" max="5" width="4.453125" bestFit="1" customWidth="1"/>
    <col min="6" max="6" width="16.6328125" customWidth="1"/>
    <col min="7" max="7" width="4.453125" bestFit="1" customWidth="1"/>
    <col min="8" max="8" width="16.6328125" customWidth="1"/>
    <col min="9" max="9" width="25.453125" bestFit="1" customWidth="1"/>
  </cols>
  <sheetData>
    <row r="1" spans="1:8" x14ac:dyDescent="0.35">
      <c r="A1" s="28" t="s">
        <v>70</v>
      </c>
      <c r="B1" s="29" t="s">
        <v>71</v>
      </c>
      <c r="C1" s="28" t="s">
        <v>70</v>
      </c>
      <c r="D1" s="30" t="s">
        <v>72</v>
      </c>
      <c r="E1" s="28" t="s">
        <v>70</v>
      </c>
      <c r="F1" s="31" t="s">
        <v>73</v>
      </c>
      <c r="G1" s="28" t="s">
        <v>70</v>
      </c>
      <c r="H1" s="32" t="s">
        <v>74</v>
      </c>
    </row>
    <row r="2" spans="1:8" x14ac:dyDescent="0.35">
      <c r="A2" s="33">
        <v>1</v>
      </c>
      <c r="B2" s="33" t="s">
        <v>208</v>
      </c>
      <c r="C2" s="33">
        <v>1</v>
      </c>
      <c r="D2" s="33" t="s">
        <v>209</v>
      </c>
      <c r="E2" s="33">
        <v>1</v>
      </c>
      <c r="F2" s="33" t="s">
        <v>211</v>
      </c>
      <c r="G2" s="33">
        <v>1</v>
      </c>
      <c r="H2" s="33" t="s">
        <v>209</v>
      </c>
    </row>
    <row r="3" spans="1:8" x14ac:dyDescent="0.35">
      <c r="A3" s="33">
        <v>2</v>
      </c>
      <c r="B3" s="33" t="s">
        <v>75</v>
      </c>
      <c r="C3" s="33">
        <v>2</v>
      </c>
      <c r="D3" s="33" t="s">
        <v>210</v>
      </c>
      <c r="E3" s="33">
        <v>2</v>
      </c>
      <c r="F3" s="33" t="s">
        <v>213</v>
      </c>
      <c r="G3" s="33">
        <v>2</v>
      </c>
      <c r="H3" s="33" t="s">
        <v>210</v>
      </c>
    </row>
    <row r="4" spans="1:8" x14ac:dyDescent="0.35">
      <c r="A4" s="33">
        <v>3</v>
      </c>
      <c r="B4" s="33" t="s">
        <v>212</v>
      </c>
      <c r="C4" s="33">
        <v>3</v>
      </c>
      <c r="D4" s="33" t="s">
        <v>208</v>
      </c>
      <c r="E4" s="33">
        <v>3</v>
      </c>
      <c r="F4" s="33" t="s">
        <v>208</v>
      </c>
      <c r="G4" s="33">
        <v>3</v>
      </c>
      <c r="H4" s="33" t="s">
        <v>77</v>
      </c>
    </row>
    <row r="5" spans="1:8" x14ac:dyDescent="0.35">
      <c r="A5" s="33">
        <v>4</v>
      </c>
      <c r="B5" s="33" t="s">
        <v>215</v>
      </c>
      <c r="C5" s="33">
        <v>4</v>
      </c>
      <c r="D5" s="33" t="s">
        <v>216</v>
      </c>
      <c r="E5" s="33">
        <v>4</v>
      </c>
      <c r="F5" s="33" t="s">
        <v>216</v>
      </c>
      <c r="G5" s="33">
        <v>4</v>
      </c>
      <c r="H5" s="33" t="s">
        <v>214</v>
      </c>
    </row>
    <row r="6" spans="1:8" x14ac:dyDescent="0.35">
      <c r="A6" s="33">
        <v>5</v>
      </c>
      <c r="B6" s="33" t="s">
        <v>217</v>
      </c>
      <c r="C6" s="33">
        <v>5</v>
      </c>
      <c r="D6" s="33" t="s">
        <v>76</v>
      </c>
      <c r="E6" s="33">
        <v>5</v>
      </c>
      <c r="F6" s="33" t="s">
        <v>220</v>
      </c>
      <c r="G6" s="33">
        <v>5</v>
      </c>
      <c r="H6" s="33" t="s">
        <v>76</v>
      </c>
    </row>
    <row r="7" spans="1:8" x14ac:dyDescent="0.35">
      <c r="A7" s="33">
        <v>6</v>
      </c>
      <c r="B7" s="33" t="s">
        <v>218</v>
      </c>
      <c r="C7" s="33">
        <v>6</v>
      </c>
      <c r="D7" s="33" t="s">
        <v>78</v>
      </c>
      <c r="E7" s="33">
        <v>6</v>
      </c>
      <c r="F7" s="33" t="s">
        <v>222</v>
      </c>
      <c r="G7" s="33">
        <v>6</v>
      </c>
      <c r="H7" s="33" t="s">
        <v>75</v>
      </c>
    </row>
    <row r="8" spans="1:8" x14ac:dyDescent="0.35">
      <c r="A8" s="33">
        <v>7</v>
      </c>
      <c r="B8" s="33" t="s">
        <v>225</v>
      </c>
      <c r="C8" s="33">
        <v>7</v>
      </c>
      <c r="D8" s="33" t="s">
        <v>212</v>
      </c>
      <c r="E8" s="33">
        <v>7</v>
      </c>
      <c r="F8" s="33" t="s">
        <v>79</v>
      </c>
      <c r="G8" s="33">
        <v>7</v>
      </c>
      <c r="H8" s="33" t="s">
        <v>219</v>
      </c>
    </row>
    <row r="9" spans="1:8" x14ac:dyDescent="0.35">
      <c r="A9" s="33">
        <v>8</v>
      </c>
      <c r="B9" s="33" t="s">
        <v>229</v>
      </c>
      <c r="C9" s="33">
        <v>8</v>
      </c>
      <c r="D9" s="33" t="s">
        <v>215</v>
      </c>
      <c r="E9" s="33">
        <v>8</v>
      </c>
      <c r="F9" s="33" t="s">
        <v>77</v>
      </c>
      <c r="G9" s="33">
        <v>8</v>
      </c>
      <c r="H9" s="33" t="s">
        <v>221</v>
      </c>
    </row>
    <row r="10" spans="1:8" x14ac:dyDescent="0.35">
      <c r="A10" s="33">
        <v>9</v>
      </c>
      <c r="B10" s="33"/>
      <c r="C10" s="33">
        <v>9</v>
      </c>
      <c r="D10" s="33" t="s">
        <v>217</v>
      </c>
      <c r="E10" s="33">
        <v>9</v>
      </c>
      <c r="F10" s="33" t="s">
        <v>214</v>
      </c>
      <c r="G10" s="33">
        <v>9</v>
      </c>
      <c r="H10" s="41" t="s">
        <v>223</v>
      </c>
    </row>
    <row r="11" spans="1:8" x14ac:dyDescent="0.35">
      <c r="A11" s="33">
        <v>10</v>
      </c>
      <c r="B11" s="33"/>
      <c r="C11" s="33">
        <v>10</v>
      </c>
      <c r="D11" s="33" t="s">
        <v>218</v>
      </c>
      <c r="E11" s="33">
        <v>10</v>
      </c>
      <c r="F11" s="33" t="s">
        <v>226</v>
      </c>
      <c r="G11" s="33">
        <v>10</v>
      </c>
      <c r="H11" s="33" t="s">
        <v>212</v>
      </c>
    </row>
    <row r="12" spans="1:8" x14ac:dyDescent="0.35">
      <c r="A12" s="33">
        <v>11</v>
      </c>
      <c r="B12" s="33"/>
      <c r="C12" s="33">
        <v>11</v>
      </c>
      <c r="D12" s="33" t="s">
        <v>225</v>
      </c>
      <c r="E12" s="33">
        <v>11</v>
      </c>
      <c r="F12" s="33" t="s">
        <v>227</v>
      </c>
      <c r="G12" s="33">
        <v>11</v>
      </c>
      <c r="H12" s="33" t="s">
        <v>215</v>
      </c>
    </row>
    <row r="13" spans="1:8" x14ac:dyDescent="0.35">
      <c r="A13" s="33">
        <v>12</v>
      </c>
      <c r="B13" s="33"/>
      <c r="C13" s="33">
        <v>12</v>
      </c>
      <c r="E13" s="33">
        <v>12</v>
      </c>
      <c r="F13" s="33" t="s">
        <v>75</v>
      </c>
      <c r="G13" s="33">
        <v>12</v>
      </c>
      <c r="H13" s="33" t="s">
        <v>224</v>
      </c>
    </row>
    <row r="14" spans="1:8" x14ac:dyDescent="0.35">
      <c r="A14" s="33">
        <v>13</v>
      </c>
      <c r="B14" s="33"/>
      <c r="C14" s="33">
        <v>13</v>
      </c>
      <c r="D14" s="33"/>
      <c r="E14" s="33">
        <v>13</v>
      </c>
      <c r="F14" s="33" t="s">
        <v>219</v>
      </c>
      <c r="G14" s="33">
        <v>13</v>
      </c>
      <c r="H14" s="33" t="s">
        <v>217</v>
      </c>
    </row>
    <row r="15" spans="1:8" x14ac:dyDescent="0.35">
      <c r="A15" s="33">
        <v>14</v>
      </c>
      <c r="B15" s="33"/>
      <c r="C15" s="33">
        <v>14</v>
      </c>
      <c r="D15" s="33"/>
      <c r="E15" s="33">
        <v>14</v>
      </c>
      <c r="F15" s="33" t="s">
        <v>221</v>
      </c>
      <c r="G15" s="33">
        <v>14</v>
      </c>
      <c r="H15" s="33" t="s">
        <v>218</v>
      </c>
    </row>
    <row r="16" spans="1:8" x14ac:dyDescent="0.35">
      <c r="A16" s="33">
        <v>15</v>
      </c>
      <c r="B16" s="33"/>
      <c r="C16" s="33">
        <v>15</v>
      </c>
      <c r="D16" s="33"/>
      <c r="E16" s="33">
        <v>15</v>
      </c>
      <c r="F16" s="33" t="s">
        <v>212</v>
      </c>
      <c r="G16" s="33">
        <v>15</v>
      </c>
      <c r="H16" s="33"/>
    </row>
    <row r="17" spans="1:9" x14ac:dyDescent="0.35">
      <c r="A17" s="33">
        <v>16</v>
      </c>
      <c r="B17" s="33"/>
      <c r="C17" s="33">
        <v>16</v>
      </c>
      <c r="D17" s="33"/>
      <c r="E17" s="33">
        <v>16</v>
      </c>
      <c r="F17" s="33" t="s">
        <v>215</v>
      </c>
      <c r="G17" s="33">
        <v>16</v>
      </c>
      <c r="H17" s="33"/>
    </row>
    <row r="18" spans="1:9" x14ac:dyDescent="0.35">
      <c r="A18" s="33">
        <v>17</v>
      </c>
      <c r="B18" s="33"/>
      <c r="C18" s="33">
        <v>17</v>
      </c>
      <c r="D18" s="33"/>
      <c r="E18" s="33">
        <v>17</v>
      </c>
      <c r="F18" s="33" t="s">
        <v>224</v>
      </c>
      <c r="G18" s="33">
        <v>17</v>
      </c>
      <c r="H18" s="33"/>
    </row>
    <row r="19" spans="1:9" x14ac:dyDescent="0.35">
      <c r="A19" s="33">
        <v>18</v>
      </c>
      <c r="B19" s="33"/>
      <c r="C19" s="33">
        <v>18</v>
      </c>
      <c r="D19" s="33"/>
      <c r="E19" s="33">
        <v>18</v>
      </c>
      <c r="F19" s="33" t="s">
        <v>228</v>
      </c>
      <c r="G19" s="33">
        <v>18</v>
      </c>
      <c r="H19" s="33"/>
    </row>
    <row r="20" spans="1:9" x14ac:dyDescent="0.35">
      <c r="A20" s="33">
        <v>19</v>
      </c>
      <c r="B20" s="33"/>
      <c r="C20" s="33">
        <v>19</v>
      </c>
      <c r="D20" s="33"/>
      <c r="E20" s="33">
        <v>19</v>
      </c>
      <c r="F20" s="33"/>
      <c r="G20" s="33">
        <v>19</v>
      </c>
      <c r="H20" s="33"/>
    </row>
    <row r="21" spans="1:9" x14ac:dyDescent="0.35">
      <c r="A21" s="33">
        <v>20</v>
      </c>
      <c r="B21" s="33"/>
      <c r="C21" s="33">
        <v>20</v>
      </c>
      <c r="D21" s="33"/>
      <c r="E21" s="33">
        <v>20</v>
      </c>
      <c r="F21" s="33"/>
      <c r="G21" s="33">
        <v>20</v>
      </c>
      <c r="H21" s="33"/>
    </row>
    <row r="22" spans="1:9" x14ac:dyDescent="0.35">
      <c r="A22" s="33">
        <v>21</v>
      </c>
      <c r="B22" s="33"/>
      <c r="C22" s="33">
        <v>21</v>
      </c>
      <c r="D22" s="33"/>
      <c r="E22" s="33">
        <v>21</v>
      </c>
      <c r="F22" s="33"/>
      <c r="G22" s="33">
        <v>21</v>
      </c>
      <c r="H22" s="33"/>
    </row>
    <row r="23" spans="1:9" x14ac:dyDescent="0.35">
      <c r="A23" s="33">
        <v>22</v>
      </c>
      <c r="B23" s="33"/>
      <c r="C23" s="33">
        <v>22</v>
      </c>
      <c r="D23" s="33"/>
      <c r="E23" s="33">
        <v>22</v>
      </c>
      <c r="F23" s="33"/>
      <c r="G23" s="33">
        <v>22</v>
      </c>
      <c r="H23" s="33"/>
    </row>
    <row r="24" spans="1:9" x14ac:dyDescent="0.35">
      <c r="A24" s="33">
        <v>23</v>
      </c>
      <c r="B24" s="33"/>
      <c r="C24" s="33">
        <v>23</v>
      </c>
      <c r="D24" s="33"/>
      <c r="E24" s="33">
        <v>23</v>
      </c>
      <c r="F24" s="33"/>
      <c r="G24" s="33">
        <v>23</v>
      </c>
      <c r="H24" s="33"/>
    </row>
    <row r="25" spans="1:9" x14ac:dyDescent="0.35">
      <c r="A25" s="33">
        <v>24</v>
      </c>
      <c r="B25" s="33"/>
      <c r="C25" s="33">
        <v>24</v>
      </c>
      <c r="D25" s="33"/>
      <c r="E25" s="33">
        <v>24</v>
      </c>
      <c r="F25" s="33"/>
      <c r="G25" s="33">
        <v>24</v>
      </c>
      <c r="H25" s="33"/>
    </row>
    <row r="26" spans="1:9" x14ac:dyDescent="0.35">
      <c r="A26" s="33">
        <v>25</v>
      </c>
      <c r="B26" s="33"/>
      <c r="C26" s="33">
        <v>25</v>
      </c>
      <c r="D26" s="33"/>
      <c r="E26" s="33">
        <v>25</v>
      </c>
      <c r="F26" s="33"/>
      <c r="G26" s="33">
        <v>25</v>
      </c>
      <c r="H26" s="33"/>
    </row>
    <row r="29" spans="1:9" ht="15.5" x14ac:dyDescent="0.35">
      <c r="B29" s="34">
        <v>8</v>
      </c>
      <c r="C29" s="35"/>
      <c r="D29" s="34">
        <v>11</v>
      </c>
      <c r="E29" s="35"/>
      <c r="F29" s="34">
        <v>18</v>
      </c>
      <c r="G29" s="35"/>
      <c r="H29" s="34">
        <v>14</v>
      </c>
      <c r="I29" s="36" t="s">
        <v>80</v>
      </c>
    </row>
    <row r="30" spans="1:9" ht="15.5" x14ac:dyDescent="0.35">
      <c r="B30" s="34" t="s">
        <v>81</v>
      </c>
      <c r="C30" s="35"/>
      <c r="D30" s="34" t="s">
        <v>81</v>
      </c>
      <c r="E30" s="35"/>
      <c r="F30" s="34" t="s">
        <v>82</v>
      </c>
      <c r="G30" s="35"/>
      <c r="H30" s="34" t="s">
        <v>82</v>
      </c>
      <c r="I30" s="36" t="s">
        <v>83</v>
      </c>
    </row>
    <row r="31" spans="1:9" ht="15.5" x14ac:dyDescent="0.35">
      <c r="B31" s="34" t="s">
        <v>269</v>
      </c>
      <c r="C31" s="35"/>
      <c r="D31" s="37" t="s">
        <v>267</v>
      </c>
      <c r="E31" s="35"/>
      <c r="F31" s="37" t="s">
        <v>268</v>
      </c>
      <c r="G31" s="35"/>
      <c r="H31" s="34" t="s">
        <v>270</v>
      </c>
      <c r="I31" s="36" t="s">
        <v>271</v>
      </c>
    </row>
    <row r="32" spans="1:9" ht="15.5" x14ac:dyDescent="0.35">
      <c r="B32" s="42">
        <v>2</v>
      </c>
      <c r="C32" s="35"/>
      <c r="D32" s="42">
        <v>4</v>
      </c>
      <c r="E32" s="35"/>
      <c r="F32" s="42">
        <v>4</v>
      </c>
      <c r="G32" s="35"/>
      <c r="H32" s="42">
        <v>3</v>
      </c>
      <c r="I32" s="36" t="s">
        <v>230</v>
      </c>
    </row>
    <row r="33" spans="2:9" ht="15.5" x14ac:dyDescent="0.35">
      <c r="B33" s="34">
        <v>7</v>
      </c>
      <c r="C33" s="35"/>
      <c r="D33" s="34">
        <v>7</v>
      </c>
      <c r="E33" s="35"/>
      <c r="F33" s="34">
        <v>7</v>
      </c>
      <c r="G33" s="35"/>
      <c r="H33" s="34">
        <v>7</v>
      </c>
      <c r="I33" s="36" t="s">
        <v>231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9F944-4BCF-4FA1-84B9-926221B270E5}">
  <dimension ref="A1:W25"/>
  <sheetViews>
    <sheetView zoomScaleNormal="100" workbookViewId="0">
      <selection activeCell="E13" sqref="E13"/>
    </sheetView>
  </sheetViews>
  <sheetFormatPr defaultRowHeight="14.5" x14ac:dyDescent="0.35"/>
  <cols>
    <col min="1" max="1" width="11.08984375" style="66" customWidth="1"/>
    <col min="2" max="2" width="14.54296875" style="66" customWidth="1"/>
    <col min="3" max="17" width="5" style="66" customWidth="1"/>
    <col min="18" max="20" width="8" style="66" customWidth="1"/>
    <col min="21" max="21" width="2.26953125" style="66" customWidth="1"/>
    <col min="22" max="22" width="8" style="66" customWidth="1"/>
    <col min="23" max="23" width="12.453125" style="66" customWidth="1"/>
    <col min="24" max="248" width="8.6328125" style="66" customWidth="1"/>
    <col min="249" max="249" width="14.54296875" style="66" customWidth="1"/>
    <col min="250" max="264" width="5" style="66" customWidth="1"/>
    <col min="265" max="273" width="8.7265625" style="66"/>
    <col min="274" max="276" width="8" style="66" customWidth="1"/>
    <col min="277" max="277" width="2.26953125" style="66" customWidth="1"/>
    <col min="278" max="279" width="8" style="66" customWidth="1"/>
    <col min="280" max="504" width="8.6328125" style="66" customWidth="1"/>
    <col min="505" max="505" width="14.54296875" style="66" customWidth="1"/>
    <col min="506" max="520" width="5" style="66" customWidth="1"/>
    <col min="521" max="529" width="8.7265625" style="66"/>
    <col min="530" max="532" width="8" style="66" customWidth="1"/>
    <col min="533" max="533" width="2.26953125" style="66" customWidth="1"/>
    <col min="534" max="535" width="8" style="66" customWidth="1"/>
    <col min="536" max="760" width="8.6328125" style="66" customWidth="1"/>
    <col min="761" max="761" width="14.54296875" style="66" customWidth="1"/>
    <col min="762" max="776" width="5" style="66" customWidth="1"/>
    <col min="777" max="785" width="8.7265625" style="66"/>
    <col min="786" max="788" width="8" style="66" customWidth="1"/>
    <col min="789" max="789" width="2.26953125" style="66" customWidth="1"/>
    <col min="790" max="791" width="8" style="66" customWidth="1"/>
    <col min="792" max="1016" width="8.6328125" style="66" customWidth="1"/>
    <col min="1017" max="1017" width="14.54296875" style="66" customWidth="1"/>
    <col min="1018" max="1025" width="5" style="66" customWidth="1"/>
    <col min="1026" max="16384" width="8.7265625" style="66"/>
  </cols>
  <sheetData>
    <row r="1" spans="1:23" ht="15" thickBot="1" x14ac:dyDescent="0.4">
      <c r="A1" s="274">
        <v>1</v>
      </c>
      <c r="B1" s="274"/>
      <c r="C1" s="269" t="s">
        <v>35</v>
      </c>
      <c r="D1" s="269"/>
      <c r="E1" s="269"/>
      <c r="F1" s="269" t="s">
        <v>37</v>
      </c>
      <c r="G1" s="269"/>
      <c r="H1" s="269"/>
      <c r="I1" s="269" t="s">
        <v>40</v>
      </c>
      <c r="J1" s="269"/>
      <c r="K1" s="269"/>
      <c r="L1" s="269" t="s">
        <v>41</v>
      </c>
      <c r="M1" s="269"/>
      <c r="N1" s="269"/>
      <c r="O1" s="269" t="s">
        <v>42</v>
      </c>
      <c r="P1" s="269"/>
      <c r="Q1" s="269"/>
      <c r="R1" s="270" t="s">
        <v>238</v>
      </c>
      <c r="S1" s="271" t="s">
        <v>237</v>
      </c>
      <c r="T1" s="272" t="s">
        <v>236</v>
      </c>
      <c r="U1" s="272"/>
      <c r="V1" s="272"/>
      <c r="W1" s="272"/>
    </row>
    <row r="2" spans="1:23" ht="15" thickBot="1" x14ac:dyDescent="0.4">
      <c r="A2" s="274"/>
      <c r="B2" s="274"/>
      <c r="C2" s="273" t="str">
        <f>B3</f>
        <v>Metylovice A</v>
      </c>
      <c r="D2" s="273"/>
      <c r="E2" s="273"/>
      <c r="F2" s="273" t="str">
        <f>B4</f>
        <v>Red volley B</v>
      </c>
      <c r="G2" s="273"/>
      <c r="H2" s="273"/>
      <c r="I2" s="273" t="str">
        <f>B5</f>
        <v>Green volley C</v>
      </c>
      <c r="J2" s="273"/>
      <c r="K2" s="273"/>
      <c r="L2" s="273" t="str">
        <f>B6</f>
        <v>Raškovice B</v>
      </c>
      <c r="M2" s="273"/>
      <c r="N2" s="273"/>
      <c r="O2" s="273" t="str">
        <f>B7</f>
        <v>Brušperk A</v>
      </c>
      <c r="P2" s="273"/>
      <c r="Q2" s="273"/>
      <c r="R2" s="270"/>
      <c r="S2" s="271"/>
      <c r="T2" s="271"/>
      <c r="U2" s="272"/>
      <c r="V2" s="272"/>
      <c r="W2" s="272"/>
    </row>
    <row r="3" spans="1:23" ht="21" x14ac:dyDescent="0.35">
      <c r="A3" s="89" t="s">
        <v>35</v>
      </c>
      <c r="B3" s="88" t="s">
        <v>209</v>
      </c>
      <c r="C3" s="150"/>
      <c r="D3" s="151"/>
      <c r="E3" s="152"/>
      <c r="F3" s="87">
        <v>15</v>
      </c>
      <c r="G3" s="85" t="s">
        <v>232</v>
      </c>
      <c r="H3" s="84">
        <v>18</v>
      </c>
      <c r="I3" s="87">
        <v>14</v>
      </c>
      <c r="J3" s="85" t="s">
        <v>232</v>
      </c>
      <c r="K3" s="84">
        <v>11</v>
      </c>
      <c r="L3" s="87">
        <v>20</v>
      </c>
      <c r="M3" s="85" t="s">
        <v>232</v>
      </c>
      <c r="N3" s="84">
        <v>16</v>
      </c>
      <c r="O3" s="87">
        <v>14</v>
      </c>
      <c r="P3" s="85" t="s">
        <v>243</v>
      </c>
      <c r="Q3" s="84">
        <v>15</v>
      </c>
      <c r="R3" s="86">
        <f>SUM(IF(C3&gt;E3,1,0),IF(F3&gt;H3,1,0),IF(I3&gt;K3,1,0),IF(L3&gt;N3,1,0),IF(O3&gt;Q3,1,0))</f>
        <v>2</v>
      </c>
      <c r="S3" s="147">
        <v>3</v>
      </c>
      <c r="T3" s="85">
        <f>C3+F3+I3+L3+O3</f>
        <v>63</v>
      </c>
      <c r="U3" s="85" t="s">
        <v>232</v>
      </c>
      <c r="V3" s="85">
        <f>H3+K3+N3+Q3+E3</f>
        <v>60</v>
      </c>
      <c r="W3" s="84">
        <f>T3/V3</f>
        <v>1.05</v>
      </c>
    </row>
    <row r="4" spans="1:23" ht="21" x14ac:dyDescent="0.35">
      <c r="A4" s="83" t="s">
        <v>37</v>
      </c>
      <c r="B4" s="82" t="s">
        <v>242</v>
      </c>
      <c r="C4" s="81">
        <f>H3</f>
        <v>18</v>
      </c>
      <c r="D4" s="80" t="s">
        <v>232</v>
      </c>
      <c r="E4" s="79">
        <f>F3</f>
        <v>15</v>
      </c>
      <c r="F4" s="141"/>
      <c r="G4" s="142"/>
      <c r="H4" s="143"/>
      <c r="I4" s="78">
        <v>8</v>
      </c>
      <c r="J4" s="76" t="s">
        <v>232</v>
      </c>
      <c r="K4" s="75">
        <v>20</v>
      </c>
      <c r="L4" s="78">
        <v>28</v>
      </c>
      <c r="M4" s="76" t="s">
        <v>232</v>
      </c>
      <c r="N4" s="75">
        <v>10</v>
      </c>
      <c r="O4" s="78">
        <v>22</v>
      </c>
      <c r="P4" s="76" t="s">
        <v>232</v>
      </c>
      <c r="Q4" s="75">
        <v>9</v>
      </c>
      <c r="R4" s="77">
        <f>SUM(IF(C4&gt;E4,1,0),IF(F4&gt;H4,1,0),IF(I4&gt;K4,1,0),IF(L4&gt;N4,1,0),IF(O4&gt;Q4,1,0))</f>
        <v>3</v>
      </c>
      <c r="S4" s="148">
        <v>1</v>
      </c>
      <c r="T4" s="76">
        <f>C4+F4+I4+L4+O4</f>
        <v>76</v>
      </c>
      <c r="U4" s="76" t="s">
        <v>232</v>
      </c>
      <c r="V4" s="76">
        <f>H4+K4+N4+Q4+E4</f>
        <v>54</v>
      </c>
      <c r="W4" s="75">
        <f>T4/V4</f>
        <v>1.4074074074074074</v>
      </c>
    </row>
    <row r="5" spans="1:23" ht="21" x14ac:dyDescent="0.35">
      <c r="A5" s="83" t="s">
        <v>40</v>
      </c>
      <c r="B5" s="82" t="s">
        <v>241</v>
      </c>
      <c r="C5" s="81">
        <v>11</v>
      </c>
      <c r="D5" s="80" t="s">
        <v>232</v>
      </c>
      <c r="E5" s="79">
        <v>14</v>
      </c>
      <c r="F5" s="81">
        <f>K4</f>
        <v>20</v>
      </c>
      <c r="G5" s="80" t="s">
        <v>232</v>
      </c>
      <c r="H5" s="79">
        <f>I4</f>
        <v>8</v>
      </c>
      <c r="I5" s="141"/>
      <c r="J5" s="142"/>
      <c r="K5" s="143"/>
      <c r="L5" s="78">
        <v>15</v>
      </c>
      <c r="M5" s="76" t="s">
        <v>232</v>
      </c>
      <c r="N5" s="75">
        <v>16</v>
      </c>
      <c r="O5" s="78">
        <v>15</v>
      </c>
      <c r="P5" s="76" t="s">
        <v>232</v>
      </c>
      <c r="Q5" s="75">
        <v>12</v>
      </c>
      <c r="R5" s="77">
        <f>SUM(IF(C5&gt;E5,1,0),IF(F5&gt;H5,1,0),IF(I5&gt;K5,1,0),IF(L5&gt;N5,1,0),IF(O5&gt;Q5,1,0))</f>
        <v>2</v>
      </c>
      <c r="S5" s="148">
        <v>2</v>
      </c>
      <c r="T5" s="76">
        <f>C5+F5+I5+L5+O5</f>
        <v>61</v>
      </c>
      <c r="U5" s="76" t="s">
        <v>232</v>
      </c>
      <c r="V5" s="76">
        <f>H5+K5+N5+Q5+E5</f>
        <v>50</v>
      </c>
      <c r="W5" s="75">
        <f>T5/V5</f>
        <v>1.22</v>
      </c>
    </row>
    <row r="6" spans="1:23" ht="21" x14ac:dyDescent="0.35">
      <c r="A6" s="83" t="s">
        <v>41</v>
      </c>
      <c r="B6" s="82" t="s">
        <v>215</v>
      </c>
      <c r="C6" s="81">
        <f>N3</f>
        <v>16</v>
      </c>
      <c r="D6" s="80" t="s">
        <v>232</v>
      </c>
      <c r="E6" s="79">
        <f>L3</f>
        <v>20</v>
      </c>
      <c r="F6" s="81">
        <v>10</v>
      </c>
      <c r="G6" s="80" t="s">
        <v>232</v>
      </c>
      <c r="H6" s="79">
        <v>28</v>
      </c>
      <c r="I6" s="81">
        <f>N5</f>
        <v>16</v>
      </c>
      <c r="J6" s="80" t="s">
        <v>232</v>
      </c>
      <c r="K6" s="79">
        <f>L5</f>
        <v>15</v>
      </c>
      <c r="L6" s="141"/>
      <c r="M6" s="142"/>
      <c r="N6" s="143"/>
      <c r="O6" s="78">
        <v>20</v>
      </c>
      <c r="P6" s="76" t="s">
        <v>232</v>
      </c>
      <c r="Q6" s="75">
        <v>19</v>
      </c>
      <c r="R6" s="77">
        <f>SUM(IF(C6&gt;E6,1,0),IF(F6&gt;H6,1,0),IF(I6&gt;K6,1,0),IF(L6&gt;N6,1,0),IF(O6&gt;Q6,1,0))</f>
        <v>2</v>
      </c>
      <c r="S6" s="148">
        <v>4</v>
      </c>
      <c r="T6" s="76">
        <f>C6+F6+I6+L6+O6</f>
        <v>62</v>
      </c>
      <c r="U6" s="76" t="s">
        <v>232</v>
      </c>
      <c r="V6" s="76">
        <f>H6+K6+N6+Q6+E6</f>
        <v>82</v>
      </c>
      <c r="W6" s="75">
        <f>T6/V6</f>
        <v>0.75609756097560976</v>
      </c>
    </row>
    <row r="7" spans="1:23" ht="21.5" thickBot="1" x14ac:dyDescent="0.4">
      <c r="A7" s="74" t="s">
        <v>42</v>
      </c>
      <c r="B7" s="73" t="s">
        <v>217</v>
      </c>
      <c r="C7" s="72">
        <v>15</v>
      </c>
      <c r="D7" s="71" t="s">
        <v>232</v>
      </c>
      <c r="E7" s="70">
        <v>14</v>
      </c>
      <c r="F7" s="72">
        <f>Q4</f>
        <v>9</v>
      </c>
      <c r="G7" s="71" t="s">
        <v>232</v>
      </c>
      <c r="H7" s="70">
        <f>O4</f>
        <v>22</v>
      </c>
      <c r="I7" s="72">
        <v>12</v>
      </c>
      <c r="J7" s="71" t="s">
        <v>232</v>
      </c>
      <c r="K7" s="70">
        <v>15</v>
      </c>
      <c r="L7" s="72">
        <f>Q6</f>
        <v>19</v>
      </c>
      <c r="M7" s="71" t="s">
        <v>232</v>
      </c>
      <c r="N7" s="70">
        <f>O6</f>
        <v>20</v>
      </c>
      <c r="O7" s="144"/>
      <c r="P7" s="145"/>
      <c r="Q7" s="146"/>
      <c r="R7" s="69">
        <f>SUM(IF(C7&gt;E7,1,0),IF(F7&gt;H7,1,0),IF(I7&gt;K7,1,0),IF(L7&gt;N7,1,0),IF(O7&gt;Q7,1,0))</f>
        <v>1</v>
      </c>
      <c r="S7" s="149">
        <v>5</v>
      </c>
      <c r="T7" s="68">
        <f>C7+F7+I7+L7+O7</f>
        <v>55</v>
      </c>
      <c r="U7" s="68" t="s">
        <v>232</v>
      </c>
      <c r="V7" s="68">
        <f>H7+K7+N7+Q7+E7</f>
        <v>71</v>
      </c>
      <c r="W7" s="67">
        <f>T7/V7</f>
        <v>0.77464788732394363</v>
      </c>
    </row>
    <row r="25" spans="1:2" hidden="1" x14ac:dyDescent="0.35">
      <c r="A25" s="66" t="s">
        <v>240</v>
      </c>
      <c r="B25" s="66" t="s">
        <v>239</v>
      </c>
    </row>
  </sheetData>
  <mergeCells count="14">
    <mergeCell ref="A1:B2"/>
    <mergeCell ref="C1:E1"/>
    <mergeCell ref="F1:H1"/>
    <mergeCell ref="I1:K1"/>
    <mergeCell ref="L1:N1"/>
    <mergeCell ref="O1:Q1"/>
    <mergeCell ref="R1:R2"/>
    <mergeCell ref="S1:S2"/>
    <mergeCell ref="T1:W2"/>
    <mergeCell ref="C2:E2"/>
    <mergeCell ref="F2:H2"/>
    <mergeCell ref="I2:K2"/>
    <mergeCell ref="L2:N2"/>
    <mergeCell ref="O2:Q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F9D5-0F83-4FEE-8E2C-FBF7665CFC09}">
  <dimension ref="A1:W8"/>
  <sheetViews>
    <sheetView workbookViewId="0">
      <selection activeCell="K11" sqref="K11"/>
    </sheetView>
  </sheetViews>
  <sheetFormatPr defaultRowHeight="14.5" x14ac:dyDescent="0.35"/>
  <cols>
    <col min="2" max="2" width="14.54296875" bestFit="1" customWidth="1"/>
    <col min="3" max="17" width="5" customWidth="1"/>
    <col min="18" max="20" width="8" customWidth="1"/>
    <col min="21" max="21" width="2.26953125" customWidth="1"/>
    <col min="22" max="22" width="8" customWidth="1"/>
    <col min="23" max="23" width="12.453125" customWidth="1"/>
    <col min="249" max="249" width="14.54296875" bestFit="1" customWidth="1"/>
    <col min="250" max="264" width="5" customWidth="1"/>
    <col min="265" max="273" width="0" hidden="1" customWidth="1"/>
    <col min="274" max="276" width="8" customWidth="1"/>
    <col min="277" max="277" width="2.26953125" customWidth="1"/>
    <col min="278" max="279" width="8" customWidth="1"/>
    <col min="505" max="505" width="14.54296875" bestFit="1" customWidth="1"/>
    <col min="506" max="520" width="5" customWidth="1"/>
    <col min="521" max="529" width="0" hidden="1" customWidth="1"/>
    <col min="530" max="532" width="8" customWidth="1"/>
    <col min="533" max="533" width="2.26953125" customWidth="1"/>
    <col min="534" max="535" width="8" customWidth="1"/>
    <col min="761" max="761" width="14.54296875" bestFit="1" customWidth="1"/>
    <col min="762" max="776" width="5" customWidth="1"/>
    <col min="777" max="785" width="0" hidden="1" customWidth="1"/>
    <col min="786" max="788" width="8" customWidth="1"/>
    <col min="789" max="789" width="2.26953125" customWidth="1"/>
    <col min="790" max="791" width="8" customWidth="1"/>
    <col min="1017" max="1017" width="14.54296875" bestFit="1" customWidth="1"/>
    <col min="1018" max="1032" width="5" customWidth="1"/>
    <col min="1033" max="1041" width="0" hidden="1" customWidth="1"/>
    <col min="1042" max="1044" width="8" customWidth="1"/>
    <col min="1045" max="1045" width="2.26953125" customWidth="1"/>
    <col min="1046" max="1047" width="8" customWidth="1"/>
    <col min="1273" max="1273" width="14.54296875" bestFit="1" customWidth="1"/>
    <col min="1274" max="1288" width="5" customWidth="1"/>
    <col min="1289" max="1297" width="0" hidden="1" customWidth="1"/>
    <col min="1298" max="1300" width="8" customWidth="1"/>
    <col min="1301" max="1301" width="2.26953125" customWidth="1"/>
    <col min="1302" max="1303" width="8" customWidth="1"/>
    <col min="1529" max="1529" width="14.54296875" bestFit="1" customWidth="1"/>
    <col min="1530" max="1544" width="5" customWidth="1"/>
    <col min="1545" max="1553" width="0" hidden="1" customWidth="1"/>
    <col min="1554" max="1556" width="8" customWidth="1"/>
    <col min="1557" max="1557" width="2.26953125" customWidth="1"/>
    <col min="1558" max="1559" width="8" customWidth="1"/>
    <col min="1785" max="1785" width="14.54296875" bestFit="1" customWidth="1"/>
    <col min="1786" max="1800" width="5" customWidth="1"/>
    <col min="1801" max="1809" width="0" hidden="1" customWidth="1"/>
    <col min="1810" max="1812" width="8" customWidth="1"/>
    <col min="1813" max="1813" width="2.26953125" customWidth="1"/>
    <col min="1814" max="1815" width="8" customWidth="1"/>
    <col min="2041" max="2041" width="14.54296875" bestFit="1" customWidth="1"/>
    <col min="2042" max="2056" width="5" customWidth="1"/>
    <col min="2057" max="2065" width="0" hidden="1" customWidth="1"/>
    <col min="2066" max="2068" width="8" customWidth="1"/>
    <col min="2069" max="2069" width="2.26953125" customWidth="1"/>
    <col min="2070" max="2071" width="8" customWidth="1"/>
    <col min="2297" max="2297" width="14.54296875" bestFit="1" customWidth="1"/>
    <col min="2298" max="2312" width="5" customWidth="1"/>
    <col min="2313" max="2321" width="0" hidden="1" customWidth="1"/>
    <col min="2322" max="2324" width="8" customWidth="1"/>
    <col min="2325" max="2325" width="2.26953125" customWidth="1"/>
    <col min="2326" max="2327" width="8" customWidth="1"/>
    <col min="2553" max="2553" width="14.54296875" bestFit="1" customWidth="1"/>
    <col min="2554" max="2568" width="5" customWidth="1"/>
    <col min="2569" max="2577" width="0" hidden="1" customWidth="1"/>
    <col min="2578" max="2580" width="8" customWidth="1"/>
    <col min="2581" max="2581" width="2.26953125" customWidth="1"/>
    <col min="2582" max="2583" width="8" customWidth="1"/>
    <col min="2809" max="2809" width="14.54296875" bestFit="1" customWidth="1"/>
    <col min="2810" max="2824" width="5" customWidth="1"/>
    <col min="2825" max="2833" width="0" hidden="1" customWidth="1"/>
    <col min="2834" max="2836" width="8" customWidth="1"/>
    <col min="2837" max="2837" width="2.26953125" customWidth="1"/>
    <col min="2838" max="2839" width="8" customWidth="1"/>
    <col min="3065" max="3065" width="14.54296875" bestFit="1" customWidth="1"/>
    <col min="3066" max="3080" width="5" customWidth="1"/>
    <col min="3081" max="3089" width="0" hidden="1" customWidth="1"/>
    <col min="3090" max="3092" width="8" customWidth="1"/>
    <col min="3093" max="3093" width="2.26953125" customWidth="1"/>
    <col min="3094" max="3095" width="8" customWidth="1"/>
    <col min="3321" max="3321" width="14.54296875" bestFit="1" customWidth="1"/>
    <col min="3322" max="3336" width="5" customWidth="1"/>
    <col min="3337" max="3345" width="0" hidden="1" customWidth="1"/>
    <col min="3346" max="3348" width="8" customWidth="1"/>
    <col min="3349" max="3349" width="2.26953125" customWidth="1"/>
    <col min="3350" max="3351" width="8" customWidth="1"/>
    <col min="3577" max="3577" width="14.54296875" bestFit="1" customWidth="1"/>
    <col min="3578" max="3592" width="5" customWidth="1"/>
    <col min="3593" max="3601" width="0" hidden="1" customWidth="1"/>
    <col min="3602" max="3604" width="8" customWidth="1"/>
    <col min="3605" max="3605" width="2.26953125" customWidth="1"/>
    <col min="3606" max="3607" width="8" customWidth="1"/>
    <col min="3833" max="3833" width="14.54296875" bestFit="1" customWidth="1"/>
    <col min="3834" max="3848" width="5" customWidth="1"/>
    <col min="3849" max="3857" width="0" hidden="1" customWidth="1"/>
    <col min="3858" max="3860" width="8" customWidth="1"/>
    <col min="3861" max="3861" width="2.26953125" customWidth="1"/>
    <col min="3862" max="3863" width="8" customWidth="1"/>
    <col min="4089" max="4089" width="14.54296875" bestFit="1" customWidth="1"/>
    <col min="4090" max="4104" width="5" customWidth="1"/>
    <col min="4105" max="4113" width="0" hidden="1" customWidth="1"/>
    <col min="4114" max="4116" width="8" customWidth="1"/>
    <col min="4117" max="4117" width="2.26953125" customWidth="1"/>
    <col min="4118" max="4119" width="8" customWidth="1"/>
    <col min="4345" max="4345" width="14.54296875" bestFit="1" customWidth="1"/>
    <col min="4346" max="4360" width="5" customWidth="1"/>
    <col min="4361" max="4369" width="0" hidden="1" customWidth="1"/>
    <col min="4370" max="4372" width="8" customWidth="1"/>
    <col min="4373" max="4373" width="2.26953125" customWidth="1"/>
    <col min="4374" max="4375" width="8" customWidth="1"/>
    <col min="4601" max="4601" width="14.54296875" bestFit="1" customWidth="1"/>
    <col min="4602" max="4616" width="5" customWidth="1"/>
    <col min="4617" max="4625" width="0" hidden="1" customWidth="1"/>
    <col min="4626" max="4628" width="8" customWidth="1"/>
    <col min="4629" max="4629" width="2.26953125" customWidth="1"/>
    <col min="4630" max="4631" width="8" customWidth="1"/>
    <col min="4857" max="4857" width="14.54296875" bestFit="1" customWidth="1"/>
    <col min="4858" max="4872" width="5" customWidth="1"/>
    <col min="4873" max="4881" width="0" hidden="1" customWidth="1"/>
    <col min="4882" max="4884" width="8" customWidth="1"/>
    <col min="4885" max="4885" width="2.26953125" customWidth="1"/>
    <col min="4886" max="4887" width="8" customWidth="1"/>
    <col min="5113" max="5113" width="14.54296875" bestFit="1" customWidth="1"/>
    <col min="5114" max="5128" width="5" customWidth="1"/>
    <col min="5129" max="5137" width="0" hidden="1" customWidth="1"/>
    <col min="5138" max="5140" width="8" customWidth="1"/>
    <col min="5141" max="5141" width="2.26953125" customWidth="1"/>
    <col min="5142" max="5143" width="8" customWidth="1"/>
    <col min="5369" max="5369" width="14.54296875" bestFit="1" customWidth="1"/>
    <col min="5370" max="5384" width="5" customWidth="1"/>
    <col min="5385" max="5393" width="0" hidden="1" customWidth="1"/>
    <col min="5394" max="5396" width="8" customWidth="1"/>
    <col min="5397" max="5397" width="2.26953125" customWidth="1"/>
    <col min="5398" max="5399" width="8" customWidth="1"/>
    <col min="5625" max="5625" width="14.54296875" bestFit="1" customWidth="1"/>
    <col min="5626" max="5640" width="5" customWidth="1"/>
    <col min="5641" max="5649" width="0" hidden="1" customWidth="1"/>
    <col min="5650" max="5652" width="8" customWidth="1"/>
    <col min="5653" max="5653" width="2.26953125" customWidth="1"/>
    <col min="5654" max="5655" width="8" customWidth="1"/>
    <col min="5881" max="5881" width="14.54296875" bestFit="1" customWidth="1"/>
    <col min="5882" max="5896" width="5" customWidth="1"/>
    <col min="5897" max="5905" width="0" hidden="1" customWidth="1"/>
    <col min="5906" max="5908" width="8" customWidth="1"/>
    <col min="5909" max="5909" width="2.26953125" customWidth="1"/>
    <col min="5910" max="5911" width="8" customWidth="1"/>
    <col min="6137" max="6137" width="14.54296875" bestFit="1" customWidth="1"/>
    <col min="6138" max="6152" width="5" customWidth="1"/>
    <col min="6153" max="6161" width="0" hidden="1" customWidth="1"/>
    <col min="6162" max="6164" width="8" customWidth="1"/>
    <col min="6165" max="6165" width="2.26953125" customWidth="1"/>
    <col min="6166" max="6167" width="8" customWidth="1"/>
    <col min="6393" max="6393" width="14.54296875" bestFit="1" customWidth="1"/>
    <col min="6394" max="6408" width="5" customWidth="1"/>
    <col min="6409" max="6417" width="0" hidden="1" customWidth="1"/>
    <col min="6418" max="6420" width="8" customWidth="1"/>
    <col min="6421" max="6421" width="2.26953125" customWidth="1"/>
    <col min="6422" max="6423" width="8" customWidth="1"/>
    <col min="6649" max="6649" width="14.54296875" bestFit="1" customWidth="1"/>
    <col min="6650" max="6664" width="5" customWidth="1"/>
    <col min="6665" max="6673" width="0" hidden="1" customWidth="1"/>
    <col min="6674" max="6676" width="8" customWidth="1"/>
    <col min="6677" max="6677" width="2.26953125" customWidth="1"/>
    <col min="6678" max="6679" width="8" customWidth="1"/>
    <col min="6905" max="6905" width="14.54296875" bestFit="1" customWidth="1"/>
    <col min="6906" max="6920" width="5" customWidth="1"/>
    <col min="6921" max="6929" width="0" hidden="1" customWidth="1"/>
    <col min="6930" max="6932" width="8" customWidth="1"/>
    <col min="6933" max="6933" width="2.26953125" customWidth="1"/>
    <col min="6934" max="6935" width="8" customWidth="1"/>
    <col min="7161" max="7161" width="14.54296875" bestFit="1" customWidth="1"/>
    <col min="7162" max="7176" width="5" customWidth="1"/>
    <col min="7177" max="7185" width="0" hidden="1" customWidth="1"/>
    <col min="7186" max="7188" width="8" customWidth="1"/>
    <col min="7189" max="7189" width="2.26953125" customWidth="1"/>
    <col min="7190" max="7191" width="8" customWidth="1"/>
    <col min="7417" max="7417" width="14.54296875" bestFit="1" customWidth="1"/>
    <col min="7418" max="7432" width="5" customWidth="1"/>
    <col min="7433" max="7441" width="0" hidden="1" customWidth="1"/>
    <col min="7442" max="7444" width="8" customWidth="1"/>
    <col min="7445" max="7445" width="2.26953125" customWidth="1"/>
    <col min="7446" max="7447" width="8" customWidth="1"/>
    <col min="7673" max="7673" width="14.54296875" bestFit="1" customWidth="1"/>
    <col min="7674" max="7688" width="5" customWidth="1"/>
    <col min="7689" max="7697" width="0" hidden="1" customWidth="1"/>
    <col min="7698" max="7700" width="8" customWidth="1"/>
    <col min="7701" max="7701" width="2.26953125" customWidth="1"/>
    <col min="7702" max="7703" width="8" customWidth="1"/>
    <col min="7929" max="7929" width="14.54296875" bestFit="1" customWidth="1"/>
    <col min="7930" max="7944" width="5" customWidth="1"/>
    <col min="7945" max="7953" width="0" hidden="1" customWidth="1"/>
    <col min="7954" max="7956" width="8" customWidth="1"/>
    <col min="7957" max="7957" width="2.26953125" customWidth="1"/>
    <col min="7958" max="7959" width="8" customWidth="1"/>
    <col min="8185" max="8185" width="14.54296875" bestFit="1" customWidth="1"/>
    <col min="8186" max="8200" width="5" customWidth="1"/>
    <col min="8201" max="8209" width="0" hidden="1" customWidth="1"/>
    <col min="8210" max="8212" width="8" customWidth="1"/>
    <col min="8213" max="8213" width="2.26953125" customWidth="1"/>
    <col min="8214" max="8215" width="8" customWidth="1"/>
    <col min="8441" max="8441" width="14.54296875" bestFit="1" customWidth="1"/>
    <col min="8442" max="8456" width="5" customWidth="1"/>
    <col min="8457" max="8465" width="0" hidden="1" customWidth="1"/>
    <col min="8466" max="8468" width="8" customWidth="1"/>
    <col min="8469" max="8469" width="2.26953125" customWidth="1"/>
    <col min="8470" max="8471" width="8" customWidth="1"/>
    <col min="8697" max="8697" width="14.54296875" bestFit="1" customWidth="1"/>
    <col min="8698" max="8712" width="5" customWidth="1"/>
    <col min="8713" max="8721" width="0" hidden="1" customWidth="1"/>
    <col min="8722" max="8724" width="8" customWidth="1"/>
    <col min="8725" max="8725" width="2.26953125" customWidth="1"/>
    <col min="8726" max="8727" width="8" customWidth="1"/>
    <col min="8953" max="8953" width="14.54296875" bestFit="1" customWidth="1"/>
    <col min="8954" max="8968" width="5" customWidth="1"/>
    <col min="8969" max="8977" width="0" hidden="1" customWidth="1"/>
    <col min="8978" max="8980" width="8" customWidth="1"/>
    <col min="8981" max="8981" width="2.26953125" customWidth="1"/>
    <col min="8982" max="8983" width="8" customWidth="1"/>
    <col min="9209" max="9209" width="14.54296875" bestFit="1" customWidth="1"/>
    <col min="9210" max="9224" width="5" customWidth="1"/>
    <col min="9225" max="9233" width="0" hidden="1" customWidth="1"/>
    <col min="9234" max="9236" width="8" customWidth="1"/>
    <col min="9237" max="9237" width="2.26953125" customWidth="1"/>
    <col min="9238" max="9239" width="8" customWidth="1"/>
    <col min="9465" max="9465" width="14.54296875" bestFit="1" customWidth="1"/>
    <col min="9466" max="9480" width="5" customWidth="1"/>
    <col min="9481" max="9489" width="0" hidden="1" customWidth="1"/>
    <col min="9490" max="9492" width="8" customWidth="1"/>
    <col min="9493" max="9493" width="2.26953125" customWidth="1"/>
    <col min="9494" max="9495" width="8" customWidth="1"/>
    <col min="9721" max="9721" width="14.54296875" bestFit="1" customWidth="1"/>
    <col min="9722" max="9736" width="5" customWidth="1"/>
    <col min="9737" max="9745" width="0" hidden="1" customWidth="1"/>
    <col min="9746" max="9748" width="8" customWidth="1"/>
    <col min="9749" max="9749" width="2.26953125" customWidth="1"/>
    <col min="9750" max="9751" width="8" customWidth="1"/>
    <col min="9977" max="9977" width="14.54296875" bestFit="1" customWidth="1"/>
    <col min="9978" max="9992" width="5" customWidth="1"/>
    <col min="9993" max="10001" width="0" hidden="1" customWidth="1"/>
    <col min="10002" max="10004" width="8" customWidth="1"/>
    <col min="10005" max="10005" width="2.26953125" customWidth="1"/>
    <col min="10006" max="10007" width="8" customWidth="1"/>
    <col min="10233" max="10233" width="14.54296875" bestFit="1" customWidth="1"/>
    <col min="10234" max="10248" width="5" customWidth="1"/>
    <col min="10249" max="10257" width="0" hidden="1" customWidth="1"/>
    <col min="10258" max="10260" width="8" customWidth="1"/>
    <col min="10261" max="10261" width="2.26953125" customWidth="1"/>
    <col min="10262" max="10263" width="8" customWidth="1"/>
    <col min="10489" max="10489" width="14.54296875" bestFit="1" customWidth="1"/>
    <col min="10490" max="10504" width="5" customWidth="1"/>
    <col min="10505" max="10513" width="0" hidden="1" customWidth="1"/>
    <col min="10514" max="10516" width="8" customWidth="1"/>
    <col min="10517" max="10517" width="2.26953125" customWidth="1"/>
    <col min="10518" max="10519" width="8" customWidth="1"/>
    <col min="10745" max="10745" width="14.54296875" bestFit="1" customWidth="1"/>
    <col min="10746" max="10760" width="5" customWidth="1"/>
    <col min="10761" max="10769" width="0" hidden="1" customWidth="1"/>
    <col min="10770" max="10772" width="8" customWidth="1"/>
    <col min="10773" max="10773" width="2.26953125" customWidth="1"/>
    <col min="10774" max="10775" width="8" customWidth="1"/>
    <col min="11001" max="11001" width="14.54296875" bestFit="1" customWidth="1"/>
    <col min="11002" max="11016" width="5" customWidth="1"/>
    <col min="11017" max="11025" width="0" hidden="1" customWidth="1"/>
    <col min="11026" max="11028" width="8" customWidth="1"/>
    <col min="11029" max="11029" width="2.26953125" customWidth="1"/>
    <col min="11030" max="11031" width="8" customWidth="1"/>
    <col min="11257" max="11257" width="14.54296875" bestFit="1" customWidth="1"/>
    <col min="11258" max="11272" width="5" customWidth="1"/>
    <col min="11273" max="11281" width="0" hidden="1" customWidth="1"/>
    <col min="11282" max="11284" width="8" customWidth="1"/>
    <col min="11285" max="11285" width="2.26953125" customWidth="1"/>
    <col min="11286" max="11287" width="8" customWidth="1"/>
    <col min="11513" max="11513" width="14.54296875" bestFit="1" customWidth="1"/>
    <col min="11514" max="11528" width="5" customWidth="1"/>
    <col min="11529" max="11537" width="0" hidden="1" customWidth="1"/>
    <col min="11538" max="11540" width="8" customWidth="1"/>
    <col min="11541" max="11541" width="2.26953125" customWidth="1"/>
    <col min="11542" max="11543" width="8" customWidth="1"/>
    <col min="11769" max="11769" width="14.54296875" bestFit="1" customWidth="1"/>
    <col min="11770" max="11784" width="5" customWidth="1"/>
    <col min="11785" max="11793" width="0" hidden="1" customWidth="1"/>
    <col min="11794" max="11796" width="8" customWidth="1"/>
    <col min="11797" max="11797" width="2.26953125" customWidth="1"/>
    <col min="11798" max="11799" width="8" customWidth="1"/>
    <col min="12025" max="12025" width="14.54296875" bestFit="1" customWidth="1"/>
    <col min="12026" max="12040" width="5" customWidth="1"/>
    <col min="12041" max="12049" width="0" hidden="1" customWidth="1"/>
    <col min="12050" max="12052" width="8" customWidth="1"/>
    <col min="12053" max="12053" width="2.26953125" customWidth="1"/>
    <col min="12054" max="12055" width="8" customWidth="1"/>
    <col min="12281" max="12281" width="14.54296875" bestFit="1" customWidth="1"/>
    <col min="12282" max="12296" width="5" customWidth="1"/>
    <col min="12297" max="12305" width="0" hidden="1" customWidth="1"/>
    <col min="12306" max="12308" width="8" customWidth="1"/>
    <col min="12309" max="12309" width="2.26953125" customWidth="1"/>
    <col min="12310" max="12311" width="8" customWidth="1"/>
    <col min="12537" max="12537" width="14.54296875" bestFit="1" customWidth="1"/>
    <col min="12538" max="12552" width="5" customWidth="1"/>
    <col min="12553" max="12561" width="0" hidden="1" customWidth="1"/>
    <col min="12562" max="12564" width="8" customWidth="1"/>
    <col min="12565" max="12565" width="2.26953125" customWidth="1"/>
    <col min="12566" max="12567" width="8" customWidth="1"/>
    <col min="12793" max="12793" width="14.54296875" bestFit="1" customWidth="1"/>
    <col min="12794" max="12808" width="5" customWidth="1"/>
    <col min="12809" max="12817" width="0" hidden="1" customWidth="1"/>
    <col min="12818" max="12820" width="8" customWidth="1"/>
    <col min="12821" max="12821" width="2.26953125" customWidth="1"/>
    <col min="12822" max="12823" width="8" customWidth="1"/>
    <col min="13049" max="13049" width="14.54296875" bestFit="1" customWidth="1"/>
    <col min="13050" max="13064" width="5" customWidth="1"/>
    <col min="13065" max="13073" width="0" hidden="1" customWidth="1"/>
    <col min="13074" max="13076" width="8" customWidth="1"/>
    <col min="13077" max="13077" width="2.26953125" customWidth="1"/>
    <col min="13078" max="13079" width="8" customWidth="1"/>
    <col min="13305" max="13305" width="14.54296875" bestFit="1" customWidth="1"/>
    <col min="13306" max="13320" width="5" customWidth="1"/>
    <col min="13321" max="13329" width="0" hidden="1" customWidth="1"/>
    <col min="13330" max="13332" width="8" customWidth="1"/>
    <col min="13333" max="13333" width="2.26953125" customWidth="1"/>
    <col min="13334" max="13335" width="8" customWidth="1"/>
    <col min="13561" max="13561" width="14.54296875" bestFit="1" customWidth="1"/>
    <col min="13562" max="13576" width="5" customWidth="1"/>
    <col min="13577" max="13585" width="0" hidden="1" customWidth="1"/>
    <col min="13586" max="13588" width="8" customWidth="1"/>
    <col min="13589" max="13589" width="2.26953125" customWidth="1"/>
    <col min="13590" max="13591" width="8" customWidth="1"/>
    <col min="13817" max="13817" width="14.54296875" bestFit="1" customWidth="1"/>
    <col min="13818" max="13832" width="5" customWidth="1"/>
    <col min="13833" max="13841" width="0" hidden="1" customWidth="1"/>
    <col min="13842" max="13844" width="8" customWidth="1"/>
    <col min="13845" max="13845" width="2.26953125" customWidth="1"/>
    <col min="13846" max="13847" width="8" customWidth="1"/>
    <col min="14073" max="14073" width="14.54296875" bestFit="1" customWidth="1"/>
    <col min="14074" max="14088" width="5" customWidth="1"/>
    <col min="14089" max="14097" width="0" hidden="1" customWidth="1"/>
    <col min="14098" max="14100" width="8" customWidth="1"/>
    <col min="14101" max="14101" width="2.26953125" customWidth="1"/>
    <col min="14102" max="14103" width="8" customWidth="1"/>
    <col min="14329" max="14329" width="14.54296875" bestFit="1" customWidth="1"/>
    <col min="14330" max="14344" width="5" customWidth="1"/>
    <col min="14345" max="14353" width="0" hidden="1" customWidth="1"/>
    <col min="14354" max="14356" width="8" customWidth="1"/>
    <col min="14357" max="14357" width="2.26953125" customWidth="1"/>
    <col min="14358" max="14359" width="8" customWidth="1"/>
    <col min="14585" max="14585" width="14.54296875" bestFit="1" customWidth="1"/>
    <col min="14586" max="14600" width="5" customWidth="1"/>
    <col min="14601" max="14609" width="0" hidden="1" customWidth="1"/>
    <col min="14610" max="14612" width="8" customWidth="1"/>
    <col min="14613" max="14613" width="2.26953125" customWidth="1"/>
    <col min="14614" max="14615" width="8" customWidth="1"/>
    <col min="14841" max="14841" width="14.54296875" bestFit="1" customWidth="1"/>
    <col min="14842" max="14856" width="5" customWidth="1"/>
    <col min="14857" max="14865" width="0" hidden="1" customWidth="1"/>
    <col min="14866" max="14868" width="8" customWidth="1"/>
    <col min="14869" max="14869" width="2.26953125" customWidth="1"/>
    <col min="14870" max="14871" width="8" customWidth="1"/>
    <col min="15097" max="15097" width="14.54296875" bestFit="1" customWidth="1"/>
    <col min="15098" max="15112" width="5" customWidth="1"/>
    <col min="15113" max="15121" width="0" hidden="1" customWidth="1"/>
    <col min="15122" max="15124" width="8" customWidth="1"/>
    <col min="15125" max="15125" width="2.26953125" customWidth="1"/>
    <col min="15126" max="15127" width="8" customWidth="1"/>
    <col min="15353" max="15353" width="14.54296875" bestFit="1" customWidth="1"/>
    <col min="15354" max="15368" width="5" customWidth="1"/>
    <col min="15369" max="15377" width="0" hidden="1" customWidth="1"/>
    <col min="15378" max="15380" width="8" customWidth="1"/>
    <col min="15381" max="15381" width="2.26953125" customWidth="1"/>
    <col min="15382" max="15383" width="8" customWidth="1"/>
    <col min="15609" max="15609" width="14.54296875" bestFit="1" customWidth="1"/>
    <col min="15610" max="15624" width="5" customWidth="1"/>
    <col min="15625" max="15633" width="0" hidden="1" customWidth="1"/>
    <col min="15634" max="15636" width="8" customWidth="1"/>
    <col min="15637" max="15637" width="2.26953125" customWidth="1"/>
    <col min="15638" max="15639" width="8" customWidth="1"/>
    <col min="15865" max="15865" width="14.54296875" bestFit="1" customWidth="1"/>
    <col min="15866" max="15880" width="5" customWidth="1"/>
    <col min="15881" max="15889" width="0" hidden="1" customWidth="1"/>
    <col min="15890" max="15892" width="8" customWidth="1"/>
    <col min="15893" max="15893" width="2.26953125" customWidth="1"/>
    <col min="15894" max="15895" width="8" customWidth="1"/>
    <col min="16121" max="16121" width="14.54296875" bestFit="1" customWidth="1"/>
    <col min="16122" max="16136" width="5" customWidth="1"/>
    <col min="16137" max="16145" width="0" hidden="1" customWidth="1"/>
    <col min="16146" max="16148" width="8" customWidth="1"/>
    <col min="16149" max="16149" width="2.26953125" customWidth="1"/>
    <col min="16150" max="16151" width="8" customWidth="1"/>
  </cols>
  <sheetData>
    <row r="1" spans="1:23" x14ac:dyDescent="0.35">
      <c r="A1" s="282">
        <v>2</v>
      </c>
      <c r="B1" s="283"/>
      <c r="C1" s="279" t="s">
        <v>35</v>
      </c>
      <c r="D1" s="275"/>
      <c r="E1" s="276"/>
      <c r="F1" s="279" t="s">
        <v>37</v>
      </c>
      <c r="G1" s="275"/>
      <c r="H1" s="276"/>
      <c r="I1" s="279" t="s">
        <v>40</v>
      </c>
      <c r="J1" s="275"/>
      <c r="K1" s="276"/>
      <c r="L1" s="279" t="s">
        <v>41</v>
      </c>
      <c r="M1" s="275"/>
      <c r="N1" s="276"/>
      <c r="O1" s="279" t="s">
        <v>42</v>
      </c>
      <c r="P1" s="275"/>
      <c r="Q1" s="276"/>
      <c r="R1" s="280" t="s">
        <v>238</v>
      </c>
      <c r="S1" s="275" t="s">
        <v>237</v>
      </c>
      <c r="T1" s="275" t="s">
        <v>236</v>
      </c>
      <c r="U1" s="275"/>
      <c r="V1" s="275"/>
      <c r="W1" s="276"/>
    </row>
    <row r="2" spans="1:23" ht="15" thickBot="1" x14ac:dyDescent="0.4">
      <c r="A2" s="284"/>
      <c r="B2" s="285"/>
      <c r="C2" s="286" t="str">
        <f>B3</f>
        <v>Red volley A</v>
      </c>
      <c r="D2" s="277"/>
      <c r="E2" s="278"/>
      <c r="F2" s="286" t="str">
        <f>B4</f>
        <v>Janovice a</v>
      </c>
      <c r="G2" s="277"/>
      <c r="H2" s="278"/>
      <c r="I2" s="286" t="str">
        <f>B5</f>
        <v>Green volley A</v>
      </c>
      <c r="J2" s="277"/>
      <c r="K2" s="278"/>
      <c r="L2" s="286" t="str">
        <f>B6</f>
        <v>Raškovice C</v>
      </c>
      <c r="M2" s="277"/>
      <c r="N2" s="278"/>
      <c r="O2" s="286" t="str">
        <f>B7</f>
        <v>Metylovice B</v>
      </c>
      <c r="P2" s="277"/>
      <c r="Q2" s="278"/>
      <c r="R2" s="281"/>
      <c r="S2" s="277"/>
      <c r="T2" s="277"/>
      <c r="U2" s="277"/>
      <c r="V2" s="277"/>
      <c r="W2" s="278"/>
    </row>
    <row r="3" spans="1:23" ht="21" x14ac:dyDescent="0.35">
      <c r="A3" s="64" t="s">
        <v>35</v>
      </c>
      <c r="B3" s="63" t="s">
        <v>235</v>
      </c>
      <c r="C3" s="117"/>
      <c r="D3" s="118"/>
      <c r="E3" s="119"/>
      <c r="F3" s="62">
        <v>20</v>
      </c>
      <c r="G3" s="60" t="s">
        <v>232</v>
      </c>
      <c r="H3" s="59">
        <v>12</v>
      </c>
      <c r="I3" s="62">
        <v>5</v>
      </c>
      <c r="J3" s="60" t="s">
        <v>232</v>
      </c>
      <c r="K3" s="59">
        <v>22</v>
      </c>
      <c r="L3" s="62">
        <v>22</v>
      </c>
      <c r="M3" s="60" t="s">
        <v>232</v>
      </c>
      <c r="N3" s="59">
        <v>10</v>
      </c>
      <c r="O3" s="62">
        <v>5</v>
      </c>
      <c r="P3" s="60" t="s">
        <v>232</v>
      </c>
      <c r="Q3" s="59">
        <v>18</v>
      </c>
      <c r="R3" s="61">
        <f>SUM(IF(C3&gt;E3,1,0),IF(F3&gt;H3,1,0),IF(I3&gt;K3,1,0),IF(L3&gt;N3,1,0),IF(O3&gt;Q3,1,0))</f>
        <v>2</v>
      </c>
      <c r="S3" s="126">
        <v>3</v>
      </c>
      <c r="T3" s="60">
        <f>C3+F3+I3+L3+O3</f>
        <v>52</v>
      </c>
      <c r="U3" s="60" t="s">
        <v>232</v>
      </c>
      <c r="V3" s="60">
        <f>H3+K3+N3+Q3+E3</f>
        <v>62</v>
      </c>
      <c r="W3" s="59">
        <f>T3/V3</f>
        <v>0.83870967741935487</v>
      </c>
    </row>
    <row r="4" spans="1:23" ht="21" x14ac:dyDescent="0.35">
      <c r="A4" s="58" t="s">
        <v>37</v>
      </c>
      <c r="B4" s="57" t="s">
        <v>234</v>
      </c>
      <c r="C4" s="56">
        <f>H3</f>
        <v>12</v>
      </c>
      <c r="D4" s="55" t="s">
        <v>232</v>
      </c>
      <c r="E4" s="54">
        <f>F3</f>
        <v>20</v>
      </c>
      <c r="F4" s="120"/>
      <c r="G4" s="121"/>
      <c r="H4" s="122"/>
      <c r="I4" s="53">
        <v>8</v>
      </c>
      <c r="J4" s="33" t="s">
        <v>232</v>
      </c>
      <c r="K4" s="51">
        <v>26</v>
      </c>
      <c r="L4" s="53">
        <v>18</v>
      </c>
      <c r="M4" s="33" t="s">
        <v>232</v>
      </c>
      <c r="N4" s="51">
        <v>17</v>
      </c>
      <c r="O4" s="53">
        <v>7</v>
      </c>
      <c r="P4" s="33" t="s">
        <v>232</v>
      </c>
      <c r="Q4" s="51">
        <v>22</v>
      </c>
      <c r="R4" s="52">
        <f>SUM(IF(C4&gt;E4,1,0),IF(F4&gt;H4,1,0),IF(I4&gt;K4,1,0),IF(L4&gt;N4,1,0),IF(O4&gt;Q4,1,0))</f>
        <v>1</v>
      </c>
      <c r="S4" s="127">
        <v>4</v>
      </c>
      <c r="T4" s="33">
        <f>C4+F4+I4+L4+O4</f>
        <v>45</v>
      </c>
      <c r="U4" s="33" t="s">
        <v>232</v>
      </c>
      <c r="V4" s="33">
        <f>H4+K4+N4+Q4+E4</f>
        <v>85</v>
      </c>
      <c r="W4" s="51">
        <f>T4/V4</f>
        <v>0.52941176470588236</v>
      </c>
    </row>
    <row r="5" spans="1:23" ht="21" x14ac:dyDescent="0.35">
      <c r="A5" s="58" t="s">
        <v>40</v>
      </c>
      <c r="B5" s="57" t="s">
        <v>233</v>
      </c>
      <c r="C5" s="56">
        <v>22</v>
      </c>
      <c r="D5" s="55" t="s">
        <v>232</v>
      </c>
      <c r="E5" s="54">
        <v>5</v>
      </c>
      <c r="F5" s="56">
        <f>K4</f>
        <v>26</v>
      </c>
      <c r="G5" s="55" t="s">
        <v>232</v>
      </c>
      <c r="H5" s="54">
        <f>I4</f>
        <v>8</v>
      </c>
      <c r="I5" s="120"/>
      <c r="J5" s="121"/>
      <c r="K5" s="122"/>
      <c r="L5" s="53">
        <v>24</v>
      </c>
      <c r="M5" s="33" t="s">
        <v>232</v>
      </c>
      <c r="N5" s="51">
        <v>8</v>
      </c>
      <c r="O5" s="53">
        <v>17</v>
      </c>
      <c r="P5" s="33" t="s">
        <v>232</v>
      </c>
      <c r="Q5" s="51">
        <v>11</v>
      </c>
      <c r="R5" s="52">
        <f>SUM(IF(C5&gt;E5,1,0),IF(F5&gt;H5,1,0),IF(I5&gt;K5,1,0),IF(L5&gt;N5,1,0),IF(O5&gt;Q5,1,0))</f>
        <v>4</v>
      </c>
      <c r="S5" s="127">
        <v>1</v>
      </c>
      <c r="T5" s="33">
        <f>C5+F5+I5+L5+O5</f>
        <v>89</v>
      </c>
      <c r="U5" s="33" t="s">
        <v>232</v>
      </c>
      <c r="V5" s="33">
        <f>H5+K5+N5+Q5+E5</f>
        <v>32</v>
      </c>
      <c r="W5" s="51">
        <f>T5/V5</f>
        <v>2.78125</v>
      </c>
    </row>
    <row r="6" spans="1:23" ht="21" x14ac:dyDescent="0.35">
      <c r="A6" s="58" t="s">
        <v>41</v>
      </c>
      <c r="B6" s="57" t="s">
        <v>224</v>
      </c>
      <c r="C6" s="56">
        <f>N3</f>
        <v>10</v>
      </c>
      <c r="D6" s="55" t="s">
        <v>232</v>
      </c>
      <c r="E6" s="54">
        <f>L3</f>
        <v>22</v>
      </c>
      <c r="F6" s="56">
        <v>17</v>
      </c>
      <c r="G6" s="55" t="s">
        <v>232</v>
      </c>
      <c r="H6" s="54">
        <v>18</v>
      </c>
      <c r="I6" s="56">
        <f>N5</f>
        <v>8</v>
      </c>
      <c r="J6" s="55" t="s">
        <v>232</v>
      </c>
      <c r="K6" s="54">
        <f>L5</f>
        <v>24</v>
      </c>
      <c r="L6" s="120"/>
      <c r="M6" s="121"/>
      <c r="N6" s="122"/>
      <c r="O6" s="53">
        <v>7</v>
      </c>
      <c r="P6" s="33" t="s">
        <v>232</v>
      </c>
      <c r="Q6" s="51">
        <v>27</v>
      </c>
      <c r="R6" s="52">
        <f>SUM(IF(C6&gt;E6,1,0),IF(F6&gt;H6,1,0),IF(I6&gt;K6,1,0),IF(L6&gt;N6,1,0),IF(O6&gt;Q6,1,0))</f>
        <v>0</v>
      </c>
      <c r="S6" s="127">
        <v>5</v>
      </c>
      <c r="T6" s="33">
        <f>C6+F6+I6+L6+O6</f>
        <v>42</v>
      </c>
      <c r="U6" s="33" t="s">
        <v>232</v>
      </c>
      <c r="V6" s="33">
        <f>H6+K6+N6+Q6+E6</f>
        <v>91</v>
      </c>
      <c r="W6" s="51">
        <f>T6/V6</f>
        <v>0.46153846153846156</v>
      </c>
    </row>
    <row r="7" spans="1:23" ht="21.5" thickBot="1" x14ac:dyDescent="0.4">
      <c r="A7" s="50" t="s">
        <v>42</v>
      </c>
      <c r="B7" s="49" t="s">
        <v>210</v>
      </c>
      <c r="C7" s="48">
        <v>18</v>
      </c>
      <c r="D7" s="47" t="s">
        <v>232</v>
      </c>
      <c r="E7" s="46">
        <v>5</v>
      </c>
      <c r="F7" s="48">
        <f>Q4</f>
        <v>22</v>
      </c>
      <c r="G7" s="47" t="s">
        <v>232</v>
      </c>
      <c r="H7" s="46">
        <f>O4</f>
        <v>7</v>
      </c>
      <c r="I7" s="48">
        <v>11</v>
      </c>
      <c r="J7" s="47" t="s">
        <v>232</v>
      </c>
      <c r="K7" s="46">
        <v>17</v>
      </c>
      <c r="L7" s="48">
        <f>Q6</f>
        <v>27</v>
      </c>
      <c r="M7" s="47" t="s">
        <v>232</v>
      </c>
      <c r="N7" s="46">
        <f>O6</f>
        <v>7</v>
      </c>
      <c r="O7" s="123"/>
      <c r="P7" s="124"/>
      <c r="Q7" s="125"/>
      <c r="R7" s="45">
        <f>SUM(IF(C7&gt;E7,1,0),IF(F7&gt;H7,1,0),IF(I7&gt;K7,1,0),IF(L7&gt;N7,1,0),IF(O7&gt;Q7,1,0))</f>
        <v>3</v>
      </c>
      <c r="S7" s="128">
        <v>2</v>
      </c>
      <c r="T7" s="44">
        <f>C7+F7+I7+L7+O7</f>
        <v>78</v>
      </c>
      <c r="U7" s="44" t="s">
        <v>232</v>
      </c>
      <c r="V7" s="44">
        <f>H7+K7+N7+Q7+E7</f>
        <v>36</v>
      </c>
      <c r="W7" s="43">
        <f>T7/V7</f>
        <v>2.1666666666666665</v>
      </c>
    </row>
    <row r="8" spans="1:23" x14ac:dyDescent="0.35">
      <c r="B8" s="27"/>
    </row>
  </sheetData>
  <mergeCells count="14">
    <mergeCell ref="T1:W2"/>
    <mergeCell ref="O1:Q1"/>
    <mergeCell ref="R1:R2"/>
    <mergeCell ref="S1:S2"/>
    <mergeCell ref="A1:B2"/>
    <mergeCell ref="C1:E1"/>
    <mergeCell ref="F1:H1"/>
    <mergeCell ref="I1:K1"/>
    <mergeCell ref="L1:N1"/>
    <mergeCell ref="C2:E2"/>
    <mergeCell ref="F2:H2"/>
    <mergeCell ref="I2:K2"/>
    <mergeCell ref="L2:N2"/>
    <mergeCell ref="O2:Q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A531-8C61-47B6-8625-8A587E851676}">
  <dimension ref="A1:T10"/>
  <sheetViews>
    <sheetView zoomScale="85" zoomScaleNormal="85" workbookViewId="0">
      <selection activeCell="Y5" sqref="Y5"/>
    </sheetView>
  </sheetViews>
  <sheetFormatPr defaultRowHeight="14.5" x14ac:dyDescent="0.35"/>
  <cols>
    <col min="1" max="1" width="5.54296875" style="90" customWidth="1"/>
    <col min="2" max="2" width="20.453125" style="90" customWidth="1"/>
    <col min="3" max="13" width="5" style="90" customWidth="1"/>
    <col min="14" max="14" width="5.7265625" style="90" customWidth="1"/>
    <col min="15" max="17" width="8" style="90" customWidth="1"/>
    <col min="18" max="18" width="2.26953125" style="90" customWidth="1"/>
    <col min="19" max="20" width="8" style="90" customWidth="1"/>
    <col min="21" max="245" width="8.7265625" style="90"/>
    <col min="246" max="246" width="14.54296875" style="90" bestFit="1" customWidth="1"/>
    <col min="247" max="261" width="5" style="90" customWidth="1"/>
    <col min="262" max="270" width="0" style="90" hidden="1" customWidth="1"/>
    <col min="271" max="273" width="8" style="90" customWidth="1"/>
    <col min="274" max="274" width="2.26953125" style="90" customWidth="1"/>
    <col min="275" max="276" width="8" style="90" customWidth="1"/>
    <col min="277" max="501" width="8.7265625" style="90"/>
    <col min="502" max="502" width="14.54296875" style="90" bestFit="1" customWidth="1"/>
    <col min="503" max="517" width="5" style="90" customWidth="1"/>
    <col min="518" max="526" width="0" style="90" hidden="1" customWidth="1"/>
    <col min="527" max="529" width="8" style="90" customWidth="1"/>
    <col min="530" max="530" width="2.26953125" style="90" customWidth="1"/>
    <col min="531" max="532" width="8" style="90" customWidth="1"/>
    <col min="533" max="757" width="8.7265625" style="90"/>
    <col min="758" max="758" width="14.54296875" style="90" bestFit="1" customWidth="1"/>
    <col min="759" max="773" width="5" style="90" customWidth="1"/>
    <col min="774" max="782" width="0" style="90" hidden="1" customWidth="1"/>
    <col min="783" max="785" width="8" style="90" customWidth="1"/>
    <col min="786" max="786" width="2.26953125" style="90" customWidth="1"/>
    <col min="787" max="788" width="8" style="90" customWidth="1"/>
    <col min="789" max="1013" width="8.7265625" style="90"/>
    <col min="1014" max="1014" width="14.54296875" style="90" bestFit="1" customWidth="1"/>
    <col min="1015" max="1029" width="5" style="90" customWidth="1"/>
    <col min="1030" max="1038" width="0" style="90" hidden="1" customWidth="1"/>
    <col min="1039" max="1041" width="8" style="90" customWidth="1"/>
    <col min="1042" max="1042" width="2.26953125" style="90" customWidth="1"/>
    <col min="1043" max="1044" width="8" style="90" customWidth="1"/>
    <col min="1045" max="1269" width="8.7265625" style="90"/>
    <col min="1270" max="1270" width="14.54296875" style="90" bestFit="1" customWidth="1"/>
    <col min="1271" max="1285" width="5" style="90" customWidth="1"/>
    <col min="1286" max="1294" width="0" style="90" hidden="1" customWidth="1"/>
    <col min="1295" max="1297" width="8" style="90" customWidth="1"/>
    <col min="1298" max="1298" width="2.26953125" style="90" customWidth="1"/>
    <col min="1299" max="1300" width="8" style="90" customWidth="1"/>
    <col min="1301" max="1525" width="8.7265625" style="90"/>
    <col min="1526" max="1526" width="14.54296875" style="90" bestFit="1" customWidth="1"/>
    <col min="1527" max="1541" width="5" style="90" customWidth="1"/>
    <col min="1542" max="1550" width="0" style="90" hidden="1" customWidth="1"/>
    <col min="1551" max="1553" width="8" style="90" customWidth="1"/>
    <col min="1554" max="1554" width="2.26953125" style="90" customWidth="1"/>
    <col min="1555" max="1556" width="8" style="90" customWidth="1"/>
    <col min="1557" max="1781" width="8.7265625" style="90"/>
    <col min="1782" max="1782" width="14.54296875" style="90" bestFit="1" customWidth="1"/>
    <col min="1783" max="1797" width="5" style="90" customWidth="1"/>
    <col min="1798" max="1806" width="0" style="90" hidden="1" customWidth="1"/>
    <col min="1807" max="1809" width="8" style="90" customWidth="1"/>
    <col min="1810" max="1810" width="2.26953125" style="90" customWidth="1"/>
    <col min="1811" max="1812" width="8" style="90" customWidth="1"/>
    <col min="1813" max="2037" width="8.7265625" style="90"/>
    <col min="2038" max="2038" width="14.54296875" style="90" bestFit="1" customWidth="1"/>
    <col min="2039" max="2053" width="5" style="90" customWidth="1"/>
    <col min="2054" max="2062" width="0" style="90" hidden="1" customWidth="1"/>
    <col min="2063" max="2065" width="8" style="90" customWidth="1"/>
    <col min="2066" max="2066" width="2.26953125" style="90" customWidth="1"/>
    <col min="2067" max="2068" width="8" style="90" customWidth="1"/>
    <col min="2069" max="2293" width="8.7265625" style="90"/>
    <col min="2294" max="2294" width="14.54296875" style="90" bestFit="1" customWidth="1"/>
    <col min="2295" max="2309" width="5" style="90" customWidth="1"/>
    <col min="2310" max="2318" width="0" style="90" hidden="1" customWidth="1"/>
    <col min="2319" max="2321" width="8" style="90" customWidth="1"/>
    <col min="2322" max="2322" width="2.26953125" style="90" customWidth="1"/>
    <col min="2323" max="2324" width="8" style="90" customWidth="1"/>
    <col min="2325" max="2549" width="8.7265625" style="90"/>
    <col min="2550" max="2550" width="14.54296875" style="90" bestFit="1" customWidth="1"/>
    <col min="2551" max="2565" width="5" style="90" customWidth="1"/>
    <col min="2566" max="2574" width="0" style="90" hidden="1" customWidth="1"/>
    <col min="2575" max="2577" width="8" style="90" customWidth="1"/>
    <col min="2578" max="2578" width="2.26953125" style="90" customWidth="1"/>
    <col min="2579" max="2580" width="8" style="90" customWidth="1"/>
    <col min="2581" max="2805" width="8.7265625" style="90"/>
    <col min="2806" max="2806" width="14.54296875" style="90" bestFit="1" customWidth="1"/>
    <col min="2807" max="2821" width="5" style="90" customWidth="1"/>
    <col min="2822" max="2830" width="0" style="90" hidden="1" customWidth="1"/>
    <col min="2831" max="2833" width="8" style="90" customWidth="1"/>
    <col min="2834" max="2834" width="2.26953125" style="90" customWidth="1"/>
    <col min="2835" max="2836" width="8" style="90" customWidth="1"/>
    <col min="2837" max="3061" width="8.7265625" style="90"/>
    <col min="3062" max="3062" width="14.54296875" style="90" bestFit="1" customWidth="1"/>
    <col min="3063" max="3077" width="5" style="90" customWidth="1"/>
    <col min="3078" max="3086" width="0" style="90" hidden="1" customWidth="1"/>
    <col min="3087" max="3089" width="8" style="90" customWidth="1"/>
    <col min="3090" max="3090" width="2.26953125" style="90" customWidth="1"/>
    <col min="3091" max="3092" width="8" style="90" customWidth="1"/>
    <col min="3093" max="3317" width="8.7265625" style="90"/>
    <col min="3318" max="3318" width="14.54296875" style="90" bestFit="1" customWidth="1"/>
    <col min="3319" max="3333" width="5" style="90" customWidth="1"/>
    <col min="3334" max="3342" width="0" style="90" hidden="1" customWidth="1"/>
    <col min="3343" max="3345" width="8" style="90" customWidth="1"/>
    <col min="3346" max="3346" width="2.26953125" style="90" customWidth="1"/>
    <col min="3347" max="3348" width="8" style="90" customWidth="1"/>
    <col min="3349" max="3573" width="8.7265625" style="90"/>
    <col min="3574" max="3574" width="14.54296875" style="90" bestFit="1" customWidth="1"/>
    <col min="3575" max="3589" width="5" style="90" customWidth="1"/>
    <col min="3590" max="3598" width="0" style="90" hidden="1" customWidth="1"/>
    <col min="3599" max="3601" width="8" style="90" customWidth="1"/>
    <col min="3602" max="3602" width="2.26953125" style="90" customWidth="1"/>
    <col min="3603" max="3604" width="8" style="90" customWidth="1"/>
    <col min="3605" max="3829" width="8.7265625" style="90"/>
    <col min="3830" max="3830" width="14.54296875" style="90" bestFit="1" customWidth="1"/>
    <col min="3831" max="3845" width="5" style="90" customWidth="1"/>
    <col min="3846" max="3854" width="0" style="90" hidden="1" customWidth="1"/>
    <col min="3855" max="3857" width="8" style="90" customWidth="1"/>
    <col min="3858" max="3858" width="2.26953125" style="90" customWidth="1"/>
    <col min="3859" max="3860" width="8" style="90" customWidth="1"/>
    <col min="3861" max="4085" width="8.7265625" style="90"/>
    <col min="4086" max="4086" width="14.54296875" style="90" bestFit="1" customWidth="1"/>
    <col min="4087" max="4101" width="5" style="90" customWidth="1"/>
    <col min="4102" max="4110" width="0" style="90" hidden="1" customWidth="1"/>
    <col min="4111" max="4113" width="8" style="90" customWidth="1"/>
    <col min="4114" max="4114" width="2.26953125" style="90" customWidth="1"/>
    <col min="4115" max="4116" width="8" style="90" customWidth="1"/>
    <col min="4117" max="4341" width="8.7265625" style="90"/>
    <col min="4342" max="4342" width="14.54296875" style="90" bestFit="1" customWidth="1"/>
    <col min="4343" max="4357" width="5" style="90" customWidth="1"/>
    <col min="4358" max="4366" width="0" style="90" hidden="1" customWidth="1"/>
    <col min="4367" max="4369" width="8" style="90" customWidth="1"/>
    <col min="4370" max="4370" width="2.26953125" style="90" customWidth="1"/>
    <col min="4371" max="4372" width="8" style="90" customWidth="1"/>
    <col min="4373" max="4597" width="8.7265625" style="90"/>
    <col min="4598" max="4598" width="14.54296875" style="90" bestFit="1" customWidth="1"/>
    <col min="4599" max="4613" width="5" style="90" customWidth="1"/>
    <col min="4614" max="4622" width="0" style="90" hidden="1" customWidth="1"/>
    <col min="4623" max="4625" width="8" style="90" customWidth="1"/>
    <col min="4626" max="4626" width="2.26953125" style="90" customWidth="1"/>
    <col min="4627" max="4628" width="8" style="90" customWidth="1"/>
    <col min="4629" max="4853" width="8.7265625" style="90"/>
    <col min="4854" max="4854" width="14.54296875" style="90" bestFit="1" customWidth="1"/>
    <col min="4855" max="4869" width="5" style="90" customWidth="1"/>
    <col min="4870" max="4878" width="0" style="90" hidden="1" customWidth="1"/>
    <col min="4879" max="4881" width="8" style="90" customWidth="1"/>
    <col min="4882" max="4882" width="2.26953125" style="90" customWidth="1"/>
    <col min="4883" max="4884" width="8" style="90" customWidth="1"/>
    <col min="4885" max="5109" width="8.7265625" style="90"/>
    <col min="5110" max="5110" width="14.54296875" style="90" bestFit="1" customWidth="1"/>
    <col min="5111" max="5125" width="5" style="90" customWidth="1"/>
    <col min="5126" max="5134" width="0" style="90" hidden="1" customWidth="1"/>
    <col min="5135" max="5137" width="8" style="90" customWidth="1"/>
    <col min="5138" max="5138" width="2.26953125" style="90" customWidth="1"/>
    <col min="5139" max="5140" width="8" style="90" customWidth="1"/>
    <col min="5141" max="5365" width="8.7265625" style="90"/>
    <col min="5366" max="5366" width="14.54296875" style="90" bestFit="1" customWidth="1"/>
    <col min="5367" max="5381" width="5" style="90" customWidth="1"/>
    <col min="5382" max="5390" width="0" style="90" hidden="1" customWidth="1"/>
    <col min="5391" max="5393" width="8" style="90" customWidth="1"/>
    <col min="5394" max="5394" width="2.26953125" style="90" customWidth="1"/>
    <col min="5395" max="5396" width="8" style="90" customWidth="1"/>
    <col min="5397" max="5621" width="8.7265625" style="90"/>
    <col min="5622" max="5622" width="14.54296875" style="90" bestFit="1" customWidth="1"/>
    <col min="5623" max="5637" width="5" style="90" customWidth="1"/>
    <col min="5638" max="5646" width="0" style="90" hidden="1" customWidth="1"/>
    <col min="5647" max="5649" width="8" style="90" customWidth="1"/>
    <col min="5650" max="5650" width="2.26953125" style="90" customWidth="1"/>
    <col min="5651" max="5652" width="8" style="90" customWidth="1"/>
    <col min="5653" max="5877" width="8.7265625" style="90"/>
    <col min="5878" max="5878" width="14.54296875" style="90" bestFit="1" customWidth="1"/>
    <col min="5879" max="5893" width="5" style="90" customWidth="1"/>
    <col min="5894" max="5902" width="0" style="90" hidden="1" customWidth="1"/>
    <col min="5903" max="5905" width="8" style="90" customWidth="1"/>
    <col min="5906" max="5906" width="2.26953125" style="90" customWidth="1"/>
    <col min="5907" max="5908" width="8" style="90" customWidth="1"/>
    <col min="5909" max="6133" width="8.7265625" style="90"/>
    <col min="6134" max="6134" width="14.54296875" style="90" bestFit="1" customWidth="1"/>
    <col min="6135" max="6149" width="5" style="90" customWidth="1"/>
    <col min="6150" max="6158" width="0" style="90" hidden="1" customWidth="1"/>
    <col min="6159" max="6161" width="8" style="90" customWidth="1"/>
    <col min="6162" max="6162" width="2.26953125" style="90" customWidth="1"/>
    <col min="6163" max="6164" width="8" style="90" customWidth="1"/>
    <col min="6165" max="6389" width="8.7265625" style="90"/>
    <col min="6390" max="6390" width="14.54296875" style="90" bestFit="1" customWidth="1"/>
    <col min="6391" max="6405" width="5" style="90" customWidth="1"/>
    <col min="6406" max="6414" width="0" style="90" hidden="1" customWidth="1"/>
    <col min="6415" max="6417" width="8" style="90" customWidth="1"/>
    <col min="6418" max="6418" width="2.26953125" style="90" customWidth="1"/>
    <col min="6419" max="6420" width="8" style="90" customWidth="1"/>
    <col min="6421" max="6645" width="8.7265625" style="90"/>
    <col min="6646" max="6646" width="14.54296875" style="90" bestFit="1" customWidth="1"/>
    <col min="6647" max="6661" width="5" style="90" customWidth="1"/>
    <col min="6662" max="6670" width="0" style="90" hidden="1" customWidth="1"/>
    <col min="6671" max="6673" width="8" style="90" customWidth="1"/>
    <col min="6674" max="6674" width="2.26953125" style="90" customWidth="1"/>
    <col min="6675" max="6676" width="8" style="90" customWidth="1"/>
    <col min="6677" max="6901" width="8.7265625" style="90"/>
    <col min="6902" max="6902" width="14.54296875" style="90" bestFit="1" customWidth="1"/>
    <col min="6903" max="6917" width="5" style="90" customWidth="1"/>
    <col min="6918" max="6926" width="0" style="90" hidden="1" customWidth="1"/>
    <col min="6927" max="6929" width="8" style="90" customWidth="1"/>
    <col min="6930" max="6930" width="2.26953125" style="90" customWidth="1"/>
    <col min="6931" max="6932" width="8" style="90" customWidth="1"/>
    <col min="6933" max="7157" width="8.7265625" style="90"/>
    <col min="7158" max="7158" width="14.54296875" style="90" bestFit="1" customWidth="1"/>
    <col min="7159" max="7173" width="5" style="90" customWidth="1"/>
    <col min="7174" max="7182" width="0" style="90" hidden="1" customWidth="1"/>
    <col min="7183" max="7185" width="8" style="90" customWidth="1"/>
    <col min="7186" max="7186" width="2.26953125" style="90" customWidth="1"/>
    <col min="7187" max="7188" width="8" style="90" customWidth="1"/>
    <col min="7189" max="7413" width="8.7265625" style="90"/>
    <col min="7414" max="7414" width="14.54296875" style="90" bestFit="1" customWidth="1"/>
    <col min="7415" max="7429" width="5" style="90" customWidth="1"/>
    <col min="7430" max="7438" width="0" style="90" hidden="1" customWidth="1"/>
    <col min="7439" max="7441" width="8" style="90" customWidth="1"/>
    <col min="7442" max="7442" width="2.26953125" style="90" customWidth="1"/>
    <col min="7443" max="7444" width="8" style="90" customWidth="1"/>
    <col min="7445" max="7669" width="8.7265625" style="90"/>
    <col min="7670" max="7670" width="14.54296875" style="90" bestFit="1" customWidth="1"/>
    <col min="7671" max="7685" width="5" style="90" customWidth="1"/>
    <col min="7686" max="7694" width="0" style="90" hidden="1" customWidth="1"/>
    <col min="7695" max="7697" width="8" style="90" customWidth="1"/>
    <col min="7698" max="7698" width="2.26953125" style="90" customWidth="1"/>
    <col min="7699" max="7700" width="8" style="90" customWidth="1"/>
    <col min="7701" max="7925" width="8.7265625" style="90"/>
    <col min="7926" max="7926" width="14.54296875" style="90" bestFit="1" customWidth="1"/>
    <col min="7927" max="7941" width="5" style="90" customWidth="1"/>
    <col min="7942" max="7950" width="0" style="90" hidden="1" customWidth="1"/>
    <col min="7951" max="7953" width="8" style="90" customWidth="1"/>
    <col min="7954" max="7954" width="2.26953125" style="90" customWidth="1"/>
    <col min="7955" max="7956" width="8" style="90" customWidth="1"/>
    <col min="7957" max="8181" width="8.7265625" style="90"/>
    <col min="8182" max="8182" width="14.54296875" style="90" bestFit="1" customWidth="1"/>
    <col min="8183" max="8197" width="5" style="90" customWidth="1"/>
    <col min="8198" max="8206" width="0" style="90" hidden="1" customWidth="1"/>
    <col min="8207" max="8209" width="8" style="90" customWidth="1"/>
    <col min="8210" max="8210" width="2.26953125" style="90" customWidth="1"/>
    <col min="8211" max="8212" width="8" style="90" customWidth="1"/>
    <col min="8213" max="8437" width="8.7265625" style="90"/>
    <col min="8438" max="8438" width="14.54296875" style="90" bestFit="1" customWidth="1"/>
    <col min="8439" max="8453" width="5" style="90" customWidth="1"/>
    <col min="8454" max="8462" width="0" style="90" hidden="1" customWidth="1"/>
    <col min="8463" max="8465" width="8" style="90" customWidth="1"/>
    <col min="8466" max="8466" width="2.26953125" style="90" customWidth="1"/>
    <col min="8467" max="8468" width="8" style="90" customWidth="1"/>
    <col min="8469" max="8693" width="8.7265625" style="90"/>
    <col min="8694" max="8694" width="14.54296875" style="90" bestFit="1" customWidth="1"/>
    <col min="8695" max="8709" width="5" style="90" customWidth="1"/>
    <col min="8710" max="8718" width="0" style="90" hidden="1" customWidth="1"/>
    <col min="8719" max="8721" width="8" style="90" customWidth="1"/>
    <col min="8722" max="8722" width="2.26953125" style="90" customWidth="1"/>
    <col min="8723" max="8724" width="8" style="90" customWidth="1"/>
    <col min="8725" max="8949" width="8.7265625" style="90"/>
    <col min="8950" max="8950" width="14.54296875" style="90" bestFit="1" customWidth="1"/>
    <col min="8951" max="8965" width="5" style="90" customWidth="1"/>
    <col min="8966" max="8974" width="0" style="90" hidden="1" customWidth="1"/>
    <col min="8975" max="8977" width="8" style="90" customWidth="1"/>
    <col min="8978" max="8978" width="2.26953125" style="90" customWidth="1"/>
    <col min="8979" max="8980" width="8" style="90" customWidth="1"/>
    <col min="8981" max="9205" width="8.7265625" style="90"/>
    <col min="9206" max="9206" width="14.54296875" style="90" bestFit="1" customWidth="1"/>
    <col min="9207" max="9221" width="5" style="90" customWidth="1"/>
    <col min="9222" max="9230" width="0" style="90" hidden="1" customWidth="1"/>
    <col min="9231" max="9233" width="8" style="90" customWidth="1"/>
    <col min="9234" max="9234" width="2.26953125" style="90" customWidth="1"/>
    <col min="9235" max="9236" width="8" style="90" customWidth="1"/>
    <col min="9237" max="9461" width="8.7265625" style="90"/>
    <col min="9462" max="9462" width="14.54296875" style="90" bestFit="1" customWidth="1"/>
    <col min="9463" max="9477" width="5" style="90" customWidth="1"/>
    <col min="9478" max="9486" width="0" style="90" hidden="1" customWidth="1"/>
    <col min="9487" max="9489" width="8" style="90" customWidth="1"/>
    <col min="9490" max="9490" width="2.26953125" style="90" customWidth="1"/>
    <col min="9491" max="9492" width="8" style="90" customWidth="1"/>
    <col min="9493" max="9717" width="8.7265625" style="90"/>
    <col min="9718" max="9718" width="14.54296875" style="90" bestFit="1" customWidth="1"/>
    <col min="9719" max="9733" width="5" style="90" customWidth="1"/>
    <col min="9734" max="9742" width="0" style="90" hidden="1" customWidth="1"/>
    <col min="9743" max="9745" width="8" style="90" customWidth="1"/>
    <col min="9746" max="9746" width="2.26953125" style="90" customWidth="1"/>
    <col min="9747" max="9748" width="8" style="90" customWidth="1"/>
    <col min="9749" max="9973" width="8.7265625" style="90"/>
    <col min="9974" max="9974" width="14.54296875" style="90" bestFit="1" customWidth="1"/>
    <col min="9975" max="9989" width="5" style="90" customWidth="1"/>
    <col min="9990" max="9998" width="0" style="90" hidden="1" customWidth="1"/>
    <col min="9999" max="10001" width="8" style="90" customWidth="1"/>
    <col min="10002" max="10002" width="2.26953125" style="90" customWidth="1"/>
    <col min="10003" max="10004" width="8" style="90" customWidth="1"/>
    <col min="10005" max="10229" width="8.7265625" style="90"/>
    <col min="10230" max="10230" width="14.54296875" style="90" bestFit="1" customWidth="1"/>
    <col min="10231" max="10245" width="5" style="90" customWidth="1"/>
    <col min="10246" max="10254" width="0" style="90" hidden="1" customWidth="1"/>
    <col min="10255" max="10257" width="8" style="90" customWidth="1"/>
    <col min="10258" max="10258" width="2.26953125" style="90" customWidth="1"/>
    <col min="10259" max="10260" width="8" style="90" customWidth="1"/>
    <col min="10261" max="10485" width="8.7265625" style="90"/>
    <col min="10486" max="10486" width="14.54296875" style="90" bestFit="1" customWidth="1"/>
    <col min="10487" max="10501" width="5" style="90" customWidth="1"/>
    <col min="10502" max="10510" width="0" style="90" hidden="1" customWidth="1"/>
    <col min="10511" max="10513" width="8" style="90" customWidth="1"/>
    <col min="10514" max="10514" width="2.26953125" style="90" customWidth="1"/>
    <col min="10515" max="10516" width="8" style="90" customWidth="1"/>
    <col min="10517" max="10741" width="8.7265625" style="90"/>
    <col min="10742" max="10742" width="14.54296875" style="90" bestFit="1" customWidth="1"/>
    <col min="10743" max="10757" width="5" style="90" customWidth="1"/>
    <col min="10758" max="10766" width="0" style="90" hidden="1" customWidth="1"/>
    <col min="10767" max="10769" width="8" style="90" customWidth="1"/>
    <col min="10770" max="10770" width="2.26953125" style="90" customWidth="1"/>
    <col min="10771" max="10772" width="8" style="90" customWidth="1"/>
    <col min="10773" max="10997" width="8.7265625" style="90"/>
    <col min="10998" max="10998" width="14.54296875" style="90" bestFit="1" customWidth="1"/>
    <col min="10999" max="11013" width="5" style="90" customWidth="1"/>
    <col min="11014" max="11022" width="0" style="90" hidden="1" customWidth="1"/>
    <col min="11023" max="11025" width="8" style="90" customWidth="1"/>
    <col min="11026" max="11026" width="2.26953125" style="90" customWidth="1"/>
    <col min="11027" max="11028" width="8" style="90" customWidth="1"/>
    <col min="11029" max="11253" width="8.7265625" style="90"/>
    <col min="11254" max="11254" width="14.54296875" style="90" bestFit="1" customWidth="1"/>
    <col min="11255" max="11269" width="5" style="90" customWidth="1"/>
    <col min="11270" max="11278" width="0" style="90" hidden="1" customWidth="1"/>
    <col min="11279" max="11281" width="8" style="90" customWidth="1"/>
    <col min="11282" max="11282" width="2.26953125" style="90" customWidth="1"/>
    <col min="11283" max="11284" width="8" style="90" customWidth="1"/>
    <col min="11285" max="11509" width="8.7265625" style="90"/>
    <col min="11510" max="11510" width="14.54296875" style="90" bestFit="1" customWidth="1"/>
    <col min="11511" max="11525" width="5" style="90" customWidth="1"/>
    <col min="11526" max="11534" width="0" style="90" hidden="1" customWidth="1"/>
    <col min="11535" max="11537" width="8" style="90" customWidth="1"/>
    <col min="11538" max="11538" width="2.26953125" style="90" customWidth="1"/>
    <col min="11539" max="11540" width="8" style="90" customWidth="1"/>
    <col min="11541" max="11765" width="8.7265625" style="90"/>
    <col min="11766" max="11766" width="14.54296875" style="90" bestFit="1" customWidth="1"/>
    <col min="11767" max="11781" width="5" style="90" customWidth="1"/>
    <col min="11782" max="11790" width="0" style="90" hidden="1" customWidth="1"/>
    <col min="11791" max="11793" width="8" style="90" customWidth="1"/>
    <col min="11794" max="11794" width="2.26953125" style="90" customWidth="1"/>
    <col min="11795" max="11796" width="8" style="90" customWidth="1"/>
    <col min="11797" max="12021" width="8.7265625" style="90"/>
    <col min="12022" max="12022" width="14.54296875" style="90" bestFit="1" customWidth="1"/>
    <col min="12023" max="12037" width="5" style="90" customWidth="1"/>
    <col min="12038" max="12046" width="0" style="90" hidden="1" customWidth="1"/>
    <col min="12047" max="12049" width="8" style="90" customWidth="1"/>
    <col min="12050" max="12050" width="2.26953125" style="90" customWidth="1"/>
    <col min="12051" max="12052" width="8" style="90" customWidth="1"/>
    <col min="12053" max="12277" width="8.7265625" style="90"/>
    <col min="12278" max="12278" width="14.54296875" style="90" bestFit="1" customWidth="1"/>
    <col min="12279" max="12293" width="5" style="90" customWidth="1"/>
    <col min="12294" max="12302" width="0" style="90" hidden="1" customWidth="1"/>
    <col min="12303" max="12305" width="8" style="90" customWidth="1"/>
    <col min="12306" max="12306" width="2.26953125" style="90" customWidth="1"/>
    <col min="12307" max="12308" width="8" style="90" customWidth="1"/>
    <col min="12309" max="12533" width="8.7265625" style="90"/>
    <col min="12534" max="12534" width="14.54296875" style="90" bestFit="1" customWidth="1"/>
    <col min="12535" max="12549" width="5" style="90" customWidth="1"/>
    <col min="12550" max="12558" width="0" style="90" hidden="1" customWidth="1"/>
    <col min="12559" max="12561" width="8" style="90" customWidth="1"/>
    <col min="12562" max="12562" width="2.26953125" style="90" customWidth="1"/>
    <col min="12563" max="12564" width="8" style="90" customWidth="1"/>
    <col min="12565" max="12789" width="8.7265625" style="90"/>
    <col min="12790" max="12790" width="14.54296875" style="90" bestFit="1" customWidth="1"/>
    <col min="12791" max="12805" width="5" style="90" customWidth="1"/>
    <col min="12806" max="12814" width="0" style="90" hidden="1" customWidth="1"/>
    <col min="12815" max="12817" width="8" style="90" customWidth="1"/>
    <col min="12818" max="12818" width="2.26953125" style="90" customWidth="1"/>
    <col min="12819" max="12820" width="8" style="90" customWidth="1"/>
    <col min="12821" max="13045" width="8.7265625" style="90"/>
    <col min="13046" max="13046" width="14.54296875" style="90" bestFit="1" customWidth="1"/>
    <col min="13047" max="13061" width="5" style="90" customWidth="1"/>
    <col min="13062" max="13070" width="0" style="90" hidden="1" customWidth="1"/>
    <col min="13071" max="13073" width="8" style="90" customWidth="1"/>
    <col min="13074" max="13074" width="2.26953125" style="90" customWidth="1"/>
    <col min="13075" max="13076" width="8" style="90" customWidth="1"/>
    <col min="13077" max="13301" width="8.7265625" style="90"/>
    <col min="13302" max="13302" width="14.54296875" style="90" bestFit="1" customWidth="1"/>
    <col min="13303" max="13317" width="5" style="90" customWidth="1"/>
    <col min="13318" max="13326" width="0" style="90" hidden="1" customWidth="1"/>
    <col min="13327" max="13329" width="8" style="90" customWidth="1"/>
    <col min="13330" max="13330" width="2.26953125" style="90" customWidth="1"/>
    <col min="13331" max="13332" width="8" style="90" customWidth="1"/>
    <col min="13333" max="13557" width="8.7265625" style="90"/>
    <col min="13558" max="13558" width="14.54296875" style="90" bestFit="1" customWidth="1"/>
    <col min="13559" max="13573" width="5" style="90" customWidth="1"/>
    <col min="13574" max="13582" width="0" style="90" hidden="1" customWidth="1"/>
    <col min="13583" max="13585" width="8" style="90" customWidth="1"/>
    <col min="13586" max="13586" width="2.26953125" style="90" customWidth="1"/>
    <col min="13587" max="13588" width="8" style="90" customWidth="1"/>
    <col min="13589" max="13813" width="8.7265625" style="90"/>
    <col min="13814" max="13814" width="14.54296875" style="90" bestFit="1" customWidth="1"/>
    <col min="13815" max="13829" width="5" style="90" customWidth="1"/>
    <col min="13830" max="13838" width="0" style="90" hidden="1" customWidth="1"/>
    <col min="13839" max="13841" width="8" style="90" customWidth="1"/>
    <col min="13842" max="13842" width="2.26953125" style="90" customWidth="1"/>
    <col min="13843" max="13844" width="8" style="90" customWidth="1"/>
    <col min="13845" max="14069" width="8.7265625" style="90"/>
    <col min="14070" max="14070" width="14.54296875" style="90" bestFit="1" customWidth="1"/>
    <col min="14071" max="14085" width="5" style="90" customWidth="1"/>
    <col min="14086" max="14094" width="0" style="90" hidden="1" customWidth="1"/>
    <col min="14095" max="14097" width="8" style="90" customWidth="1"/>
    <col min="14098" max="14098" width="2.26953125" style="90" customWidth="1"/>
    <col min="14099" max="14100" width="8" style="90" customWidth="1"/>
    <col min="14101" max="14325" width="8.7265625" style="90"/>
    <col min="14326" max="14326" width="14.54296875" style="90" bestFit="1" customWidth="1"/>
    <col min="14327" max="14341" width="5" style="90" customWidth="1"/>
    <col min="14342" max="14350" width="0" style="90" hidden="1" customWidth="1"/>
    <col min="14351" max="14353" width="8" style="90" customWidth="1"/>
    <col min="14354" max="14354" width="2.26953125" style="90" customWidth="1"/>
    <col min="14355" max="14356" width="8" style="90" customWidth="1"/>
    <col min="14357" max="14581" width="8.7265625" style="90"/>
    <col min="14582" max="14582" width="14.54296875" style="90" bestFit="1" customWidth="1"/>
    <col min="14583" max="14597" width="5" style="90" customWidth="1"/>
    <col min="14598" max="14606" width="0" style="90" hidden="1" customWidth="1"/>
    <col min="14607" max="14609" width="8" style="90" customWidth="1"/>
    <col min="14610" max="14610" width="2.26953125" style="90" customWidth="1"/>
    <col min="14611" max="14612" width="8" style="90" customWidth="1"/>
    <col min="14613" max="14837" width="8.7265625" style="90"/>
    <col min="14838" max="14838" width="14.54296875" style="90" bestFit="1" customWidth="1"/>
    <col min="14839" max="14853" width="5" style="90" customWidth="1"/>
    <col min="14854" max="14862" width="0" style="90" hidden="1" customWidth="1"/>
    <col min="14863" max="14865" width="8" style="90" customWidth="1"/>
    <col min="14866" max="14866" width="2.26953125" style="90" customWidth="1"/>
    <col min="14867" max="14868" width="8" style="90" customWidth="1"/>
    <col min="14869" max="15093" width="8.7265625" style="90"/>
    <col min="15094" max="15094" width="14.54296875" style="90" bestFit="1" customWidth="1"/>
    <col min="15095" max="15109" width="5" style="90" customWidth="1"/>
    <col min="15110" max="15118" width="0" style="90" hidden="1" customWidth="1"/>
    <col min="15119" max="15121" width="8" style="90" customWidth="1"/>
    <col min="15122" max="15122" width="2.26953125" style="90" customWidth="1"/>
    <col min="15123" max="15124" width="8" style="90" customWidth="1"/>
    <col min="15125" max="15349" width="8.7265625" style="90"/>
    <col min="15350" max="15350" width="14.54296875" style="90" bestFit="1" customWidth="1"/>
    <col min="15351" max="15365" width="5" style="90" customWidth="1"/>
    <col min="15366" max="15374" width="0" style="90" hidden="1" customWidth="1"/>
    <col min="15375" max="15377" width="8" style="90" customWidth="1"/>
    <col min="15378" max="15378" width="2.26953125" style="90" customWidth="1"/>
    <col min="15379" max="15380" width="8" style="90" customWidth="1"/>
    <col min="15381" max="15605" width="8.7265625" style="90"/>
    <col min="15606" max="15606" width="14.54296875" style="90" bestFit="1" customWidth="1"/>
    <col min="15607" max="15621" width="5" style="90" customWidth="1"/>
    <col min="15622" max="15630" width="0" style="90" hidden="1" customWidth="1"/>
    <col min="15631" max="15633" width="8" style="90" customWidth="1"/>
    <col min="15634" max="15634" width="2.26953125" style="90" customWidth="1"/>
    <col min="15635" max="15636" width="8" style="90" customWidth="1"/>
    <col min="15637" max="15861" width="8.7265625" style="90"/>
    <col min="15862" max="15862" width="14.54296875" style="90" bestFit="1" customWidth="1"/>
    <col min="15863" max="15877" width="5" style="90" customWidth="1"/>
    <col min="15878" max="15886" width="0" style="90" hidden="1" customWidth="1"/>
    <col min="15887" max="15889" width="8" style="90" customWidth="1"/>
    <col min="15890" max="15890" width="2.26953125" style="90" customWidth="1"/>
    <col min="15891" max="15892" width="8" style="90" customWidth="1"/>
    <col min="15893" max="16117" width="8.7265625" style="90"/>
    <col min="16118" max="16118" width="14.54296875" style="90" bestFit="1" customWidth="1"/>
    <col min="16119" max="16133" width="5" style="90" customWidth="1"/>
    <col min="16134" max="16142" width="0" style="90" hidden="1" customWidth="1"/>
    <col min="16143" max="16145" width="8" style="90" customWidth="1"/>
    <col min="16146" max="16146" width="2.26953125" style="90" customWidth="1"/>
    <col min="16147" max="16148" width="8" style="90" customWidth="1"/>
    <col min="16149" max="16384" width="8.7265625" style="90"/>
  </cols>
  <sheetData>
    <row r="1" spans="1:20" ht="20.25" customHeight="1" x14ac:dyDescent="0.35">
      <c r="A1" s="282">
        <v>3</v>
      </c>
      <c r="B1" s="283"/>
      <c r="C1" s="279" t="s">
        <v>35</v>
      </c>
      <c r="D1" s="275"/>
      <c r="E1" s="276"/>
      <c r="F1" s="279" t="s">
        <v>37</v>
      </c>
      <c r="G1" s="275"/>
      <c r="H1" s="276"/>
      <c r="I1" s="279" t="s">
        <v>40</v>
      </c>
      <c r="J1" s="275"/>
      <c r="K1" s="276"/>
      <c r="L1" s="279" t="s">
        <v>41</v>
      </c>
      <c r="M1" s="275"/>
      <c r="N1" s="276"/>
      <c r="O1" s="280" t="s">
        <v>238</v>
      </c>
      <c r="P1" s="275" t="s">
        <v>237</v>
      </c>
      <c r="Q1" s="275" t="s">
        <v>236</v>
      </c>
      <c r="R1" s="275"/>
      <c r="S1" s="275"/>
      <c r="T1" s="276"/>
    </row>
    <row r="2" spans="1:20" ht="30" customHeight="1" thickBot="1" x14ac:dyDescent="0.4">
      <c r="A2" s="284"/>
      <c r="B2" s="285"/>
      <c r="C2" s="286" t="str">
        <f>B3</f>
        <v>Ostravice A</v>
      </c>
      <c r="D2" s="277"/>
      <c r="E2" s="278"/>
      <c r="F2" s="286" t="str">
        <f>B5</f>
        <v>Green volley B</v>
      </c>
      <c r="G2" s="277"/>
      <c r="H2" s="278"/>
      <c r="I2" s="286" t="str">
        <f>B7</f>
        <v>Raškovice A</v>
      </c>
      <c r="J2" s="277"/>
      <c r="K2" s="278"/>
      <c r="L2" s="286" t="str">
        <f>B9</f>
        <v>Brušperk B</v>
      </c>
      <c r="M2" s="277"/>
      <c r="N2" s="278"/>
      <c r="O2" s="281"/>
      <c r="P2" s="277"/>
      <c r="Q2" s="277"/>
      <c r="R2" s="277"/>
      <c r="S2" s="277"/>
      <c r="T2" s="278"/>
    </row>
    <row r="3" spans="1:20" ht="30" customHeight="1" x14ac:dyDescent="0.35">
      <c r="A3" s="287" t="s">
        <v>35</v>
      </c>
      <c r="B3" s="289" t="s">
        <v>76</v>
      </c>
      <c r="C3" s="130"/>
      <c r="D3" s="129"/>
      <c r="E3" s="131"/>
      <c r="F3" s="62">
        <v>12</v>
      </c>
      <c r="G3" s="60" t="s">
        <v>232</v>
      </c>
      <c r="H3" s="59">
        <v>17</v>
      </c>
      <c r="I3" s="62">
        <v>8</v>
      </c>
      <c r="J3" s="60" t="s">
        <v>232</v>
      </c>
      <c r="K3" s="59">
        <v>25</v>
      </c>
      <c r="L3" s="62">
        <v>17</v>
      </c>
      <c r="M3" s="60" t="s">
        <v>232</v>
      </c>
      <c r="N3" s="59">
        <v>14</v>
      </c>
      <c r="O3" s="291">
        <f>SUM(IF(C3&gt;E3,1,0),IF(F3&gt;H3,1,0),IF(I3&gt;K3,1,0),IF(L3&gt;N3,1,0),IF(C4&gt;E4,1,0),IF(F4&gt;H4,1,0),IF(I4&gt;K4,1,0),IF(L4&gt;N4,1,0))</f>
        <v>2</v>
      </c>
      <c r="P3" s="294">
        <v>3</v>
      </c>
      <c r="Q3" s="293">
        <f>C3+F3+I3+L3+F4+I4+L4+C4</f>
        <v>70</v>
      </c>
      <c r="R3" s="293" t="s">
        <v>232</v>
      </c>
      <c r="S3" s="293">
        <f>H3+K3+N3+H4+K4+N4+E3+E4</f>
        <v>106</v>
      </c>
      <c r="T3" s="292">
        <f>Q3/S3</f>
        <v>0.660377358490566</v>
      </c>
    </row>
    <row r="4" spans="1:20" ht="30" customHeight="1" thickBot="1" x14ac:dyDescent="0.4">
      <c r="A4" s="288"/>
      <c r="B4" s="290"/>
      <c r="C4" s="132"/>
      <c r="D4" s="133"/>
      <c r="E4" s="134"/>
      <c r="F4" s="103">
        <v>5</v>
      </c>
      <c r="G4" s="113" t="s">
        <v>232</v>
      </c>
      <c r="H4" s="102">
        <v>23</v>
      </c>
      <c r="I4" s="103">
        <v>8</v>
      </c>
      <c r="J4" s="113" t="s">
        <v>232</v>
      </c>
      <c r="K4" s="102">
        <v>18</v>
      </c>
      <c r="L4" s="103">
        <v>20</v>
      </c>
      <c r="M4" s="113" t="s">
        <v>232</v>
      </c>
      <c r="N4" s="102">
        <v>9</v>
      </c>
      <c r="O4" s="291"/>
      <c r="P4" s="294"/>
      <c r="Q4" s="293"/>
      <c r="R4" s="293"/>
      <c r="S4" s="293"/>
      <c r="T4" s="292"/>
    </row>
    <row r="5" spans="1:20" ht="30" customHeight="1" thickTop="1" x14ac:dyDescent="0.35">
      <c r="A5" s="301" t="s">
        <v>37</v>
      </c>
      <c r="B5" s="302" t="s">
        <v>244</v>
      </c>
      <c r="C5" s="96">
        <f>H3</f>
        <v>17</v>
      </c>
      <c r="D5" s="95" t="s">
        <v>232</v>
      </c>
      <c r="E5" s="94">
        <f>F3</f>
        <v>12</v>
      </c>
      <c r="F5" s="135"/>
      <c r="G5" s="136"/>
      <c r="H5" s="137"/>
      <c r="I5" s="116">
        <v>17</v>
      </c>
      <c r="J5" s="115" t="s">
        <v>232</v>
      </c>
      <c r="K5" s="114">
        <v>4</v>
      </c>
      <c r="L5" s="116">
        <v>28</v>
      </c>
      <c r="M5" s="115" t="s">
        <v>232</v>
      </c>
      <c r="N5" s="114">
        <v>5</v>
      </c>
      <c r="O5" s="303">
        <f>SUM(IF(C5&gt;E5,1,0),IF(F5&gt;H5,1,0),IF(I5&gt;K5,1,0),IF(L5&gt;N5,1,0),IF(C6&gt;E6,1,0),IF(F6&gt;H6,1,0),IF(I6&gt;K6,1,0),IF(L6&gt;N6,1,0))</f>
        <v>6</v>
      </c>
      <c r="P5" s="297">
        <v>1</v>
      </c>
      <c r="Q5" s="295">
        <f>C5+F5+I5+L5+F6+I6+L6+C6</f>
        <v>124</v>
      </c>
      <c r="R5" s="295" t="s">
        <v>232</v>
      </c>
      <c r="S5" s="295">
        <f>H5+K5+N5+H6+K6+N6+E5+E6</f>
        <v>42</v>
      </c>
      <c r="T5" s="299">
        <f>Q5/S5</f>
        <v>2.9523809523809526</v>
      </c>
    </row>
    <row r="6" spans="1:20" ht="30" customHeight="1" thickBot="1" x14ac:dyDescent="0.4">
      <c r="A6" s="301"/>
      <c r="B6" s="302"/>
      <c r="C6" s="106">
        <f>H4</f>
        <v>23</v>
      </c>
      <c r="D6" s="105" t="s">
        <v>232</v>
      </c>
      <c r="E6" s="104">
        <f>F4</f>
        <v>5</v>
      </c>
      <c r="F6" s="132"/>
      <c r="G6" s="133"/>
      <c r="H6" s="134"/>
      <c r="I6" s="103">
        <v>10</v>
      </c>
      <c r="J6" s="113" t="s">
        <v>232</v>
      </c>
      <c r="K6" s="102">
        <v>9</v>
      </c>
      <c r="L6" s="103">
        <v>29</v>
      </c>
      <c r="M6" s="113" t="s">
        <v>232</v>
      </c>
      <c r="N6" s="102">
        <v>7</v>
      </c>
      <c r="O6" s="304"/>
      <c r="P6" s="298"/>
      <c r="Q6" s="296"/>
      <c r="R6" s="296"/>
      <c r="S6" s="296"/>
      <c r="T6" s="300"/>
    </row>
    <row r="7" spans="1:20" ht="30" customHeight="1" thickTop="1" x14ac:dyDescent="0.35">
      <c r="A7" s="301" t="s">
        <v>40</v>
      </c>
      <c r="B7" s="302" t="s">
        <v>212</v>
      </c>
      <c r="C7" s="112">
        <f>K3</f>
        <v>25</v>
      </c>
      <c r="D7" s="111" t="s">
        <v>232</v>
      </c>
      <c r="E7" s="110">
        <f>I3</f>
        <v>8</v>
      </c>
      <c r="F7" s="112">
        <f>K5</f>
        <v>4</v>
      </c>
      <c r="G7" s="111" t="s">
        <v>232</v>
      </c>
      <c r="H7" s="110">
        <f>I5</f>
        <v>17</v>
      </c>
      <c r="I7" s="135"/>
      <c r="J7" s="136"/>
      <c r="K7" s="137"/>
      <c r="L7" s="62">
        <v>17</v>
      </c>
      <c r="M7" s="60" t="s">
        <v>232</v>
      </c>
      <c r="N7" s="59">
        <v>11</v>
      </c>
      <c r="O7" s="303">
        <f>SUM(IF(C7&gt;E7,1,0),IF(F7&gt;H7,1,0),IF(I7&gt;K7,1,0),IF(L7&gt;N7,1,0),IF(C8&gt;E8,1,0),IF(F8&gt;H8,1,0),IF(I8&gt;K8,1,0),IF(L8&gt;N8,1,0))</f>
        <v>4</v>
      </c>
      <c r="P7" s="297">
        <v>2</v>
      </c>
      <c r="Q7" s="295">
        <f>C7+F7+I7+L7+F8+I8+L8+C8</f>
        <v>88</v>
      </c>
      <c r="R7" s="295" t="s">
        <v>232</v>
      </c>
      <c r="S7" s="295">
        <f>H7+K7+N7+H8+K8+N8+E7+E8</f>
        <v>63</v>
      </c>
      <c r="T7" s="299">
        <f>Q7/S7</f>
        <v>1.3968253968253967</v>
      </c>
    </row>
    <row r="8" spans="1:20" ht="30" customHeight="1" thickBot="1" x14ac:dyDescent="0.4">
      <c r="A8" s="301"/>
      <c r="B8" s="302"/>
      <c r="C8" s="106">
        <f>K4</f>
        <v>18</v>
      </c>
      <c r="D8" s="105" t="s">
        <v>232</v>
      </c>
      <c r="E8" s="104">
        <f>I4</f>
        <v>8</v>
      </c>
      <c r="F8" s="106">
        <f>K6</f>
        <v>9</v>
      </c>
      <c r="G8" s="105" t="s">
        <v>232</v>
      </c>
      <c r="H8" s="104">
        <f>I6</f>
        <v>10</v>
      </c>
      <c r="I8" s="132"/>
      <c r="J8" s="133"/>
      <c r="K8" s="134"/>
      <c r="L8" s="103">
        <v>15</v>
      </c>
      <c r="M8" s="33" t="s">
        <v>232</v>
      </c>
      <c r="N8" s="102">
        <v>9</v>
      </c>
      <c r="O8" s="304"/>
      <c r="P8" s="298"/>
      <c r="Q8" s="296"/>
      <c r="R8" s="296"/>
      <c r="S8" s="296"/>
      <c r="T8" s="300"/>
    </row>
    <row r="9" spans="1:20" ht="30" customHeight="1" thickTop="1" x14ac:dyDescent="0.35">
      <c r="A9" s="287" t="s">
        <v>41</v>
      </c>
      <c r="B9" s="289" t="s">
        <v>218</v>
      </c>
      <c r="C9" s="96">
        <f>N3</f>
        <v>14</v>
      </c>
      <c r="D9" s="95" t="s">
        <v>232</v>
      </c>
      <c r="E9" s="94">
        <f>L3</f>
        <v>17</v>
      </c>
      <c r="F9" s="96">
        <f>N5</f>
        <v>5</v>
      </c>
      <c r="G9" s="95" t="s">
        <v>232</v>
      </c>
      <c r="H9" s="94">
        <f>L5</f>
        <v>28</v>
      </c>
      <c r="I9" s="96">
        <f>N7</f>
        <v>11</v>
      </c>
      <c r="J9" s="95" t="s">
        <v>232</v>
      </c>
      <c r="K9" s="94">
        <f>L7</f>
        <v>17</v>
      </c>
      <c r="L9" s="135"/>
      <c r="M9" s="136"/>
      <c r="N9" s="137"/>
      <c r="O9" s="291">
        <f>SUM(IF(C9&gt;E9,1,0),IF(F9&gt;H9,1,0),IF(I9&gt;K9,1,0),IF(L9&gt;N9,1,0),IF(C10&gt;E10,1,0),IF(F10&gt;H10,1,0),IF(I10&gt;K10,1,0),IF(L10&gt;N10,1,0))</f>
        <v>0</v>
      </c>
      <c r="P9" s="294">
        <v>4</v>
      </c>
      <c r="Q9" s="293">
        <f>C9+F9+I9+L9+F10+I10+L10+C10</f>
        <v>55</v>
      </c>
      <c r="R9" s="293" t="s">
        <v>232</v>
      </c>
      <c r="S9" s="293">
        <f>H9+K9+N9+H10+K10+N10+E9+E10</f>
        <v>126</v>
      </c>
      <c r="T9" s="292">
        <f>Q9/S9</f>
        <v>0.43650793650793651</v>
      </c>
    </row>
    <row r="10" spans="1:20" ht="30" customHeight="1" thickBot="1" x14ac:dyDescent="0.4">
      <c r="A10" s="286"/>
      <c r="B10" s="305"/>
      <c r="C10" s="48">
        <f>N4</f>
        <v>9</v>
      </c>
      <c r="D10" s="47" t="s">
        <v>232</v>
      </c>
      <c r="E10" s="46">
        <f>L4</f>
        <v>20</v>
      </c>
      <c r="F10" s="48">
        <f>N6</f>
        <v>7</v>
      </c>
      <c r="G10" s="47" t="s">
        <v>232</v>
      </c>
      <c r="H10" s="46">
        <f>L6</f>
        <v>29</v>
      </c>
      <c r="I10" s="48">
        <f>N8</f>
        <v>9</v>
      </c>
      <c r="J10" s="47" t="s">
        <v>232</v>
      </c>
      <c r="K10" s="46">
        <f>L8</f>
        <v>15</v>
      </c>
      <c r="L10" s="138"/>
      <c r="M10" s="139"/>
      <c r="N10" s="140"/>
      <c r="O10" s="306"/>
      <c r="P10" s="307"/>
      <c r="Q10" s="309"/>
      <c r="R10" s="309"/>
      <c r="S10" s="309"/>
      <c r="T10" s="308"/>
    </row>
  </sheetData>
  <mergeCells count="44">
    <mergeCell ref="A9:A10"/>
    <mergeCell ref="B9:B10"/>
    <mergeCell ref="O9:O10"/>
    <mergeCell ref="P9:P10"/>
    <mergeCell ref="T9:T10"/>
    <mergeCell ref="Q9:Q10"/>
    <mergeCell ref="R9:R10"/>
    <mergeCell ref="S9:S10"/>
    <mergeCell ref="T5:T6"/>
    <mergeCell ref="A7:A8"/>
    <mergeCell ref="B7:B8"/>
    <mergeCell ref="O7:O8"/>
    <mergeCell ref="P7:P8"/>
    <mergeCell ref="Q7:Q8"/>
    <mergeCell ref="R7:R8"/>
    <mergeCell ref="A5:A6"/>
    <mergeCell ref="B5:B6"/>
    <mergeCell ref="O5:O6"/>
    <mergeCell ref="S5:S6"/>
    <mergeCell ref="S7:S8"/>
    <mergeCell ref="T7:T8"/>
    <mergeCell ref="P3:P4"/>
    <mergeCell ref="Q3:Q4"/>
    <mergeCell ref="R3:R4"/>
    <mergeCell ref="P1:P2"/>
    <mergeCell ref="R5:R6"/>
    <mergeCell ref="P5:P6"/>
    <mergeCell ref="Q5:Q6"/>
    <mergeCell ref="A3:A4"/>
    <mergeCell ref="B3:B4"/>
    <mergeCell ref="Q1:T2"/>
    <mergeCell ref="A1:B2"/>
    <mergeCell ref="C1:E1"/>
    <mergeCell ref="F1:H1"/>
    <mergeCell ref="O3:O4"/>
    <mergeCell ref="T3:T4"/>
    <mergeCell ref="S3:S4"/>
    <mergeCell ref="L2:N2"/>
    <mergeCell ref="O1:O2"/>
    <mergeCell ref="I1:K1"/>
    <mergeCell ref="L1:N1"/>
    <mergeCell ref="C2:E2"/>
    <mergeCell ref="F2:H2"/>
    <mergeCell ref="I2:K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192F2-414F-457D-BC3A-4E884548E015}">
  <dimension ref="A1:Q33"/>
  <sheetViews>
    <sheetView tabSelected="1" workbookViewId="0">
      <selection activeCell="S14" sqref="S14"/>
    </sheetView>
  </sheetViews>
  <sheetFormatPr defaultRowHeight="14.5" x14ac:dyDescent="0.35"/>
  <cols>
    <col min="1" max="1" width="2.36328125" bestFit="1" customWidth="1"/>
    <col min="2" max="2" width="17" customWidth="1"/>
  </cols>
  <sheetData>
    <row r="1" spans="1:17" x14ac:dyDescent="0.35">
      <c r="A1" s="282" t="s">
        <v>272</v>
      </c>
      <c r="B1" s="283"/>
      <c r="C1" s="279" t="s">
        <v>35</v>
      </c>
      <c r="D1" s="275"/>
      <c r="E1" s="276"/>
      <c r="F1" s="279" t="s">
        <v>37</v>
      </c>
      <c r="G1" s="275"/>
      <c r="H1" s="276"/>
      <c r="I1" s="279" t="s">
        <v>40</v>
      </c>
      <c r="J1" s="275"/>
      <c r="K1" s="276"/>
      <c r="L1" s="280" t="s">
        <v>238</v>
      </c>
      <c r="M1" s="275" t="s">
        <v>237</v>
      </c>
      <c r="N1" s="275" t="s">
        <v>236</v>
      </c>
      <c r="O1" s="275"/>
      <c r="P1" s="275"/>
      <c r="Q1" s="276"/>
    </row>
    <row r="2" spans="1:17" ht="15" thickBot="1" x14ac:dyDescent="0.4">
      <c r="A2" s="284"/>
      <c r="B2" s="285"/>
      <c r="C2" s="286" t="str">
        <f>B3</f>
        <v>Red Volley B</v>
      </c>
      <c r="D2" s="277"/>
      <c r="E2" s="278"/>
      <c r="F2" s="286" t="str">
        <f>B4</f>
        <v>Green Volley A</v>
      </c>
      <c r="G2" s="277"/>
      <c r="H2" s="278"/>
      <c r="I2" s="286" t="str">
        <f>B5</f>
        <v>Green Volley B</v>
      </c>
      <c r="J2" s="277"/>
      <c r="K2" s="278"/>
      <c r="L2" s="281"/>
      <c r="M2" s="277"/>
      <c r="N2" s="277"/>
      <c r="O2" s="277"/>
      <c r="P2" s="277"/>
      <c r="Q2" s="278"/>
    </row>
    <row r="3" spans="1:17" ht="21" x14ac:dyDescent="0.35">
      <c r="A3" s="174" t="s">
        <v>35</v>
      </c>
      <c r="B3" s="343" t="s">
        <v>214</v>
      </c>
      <c r="C3" s="344"/>
      <c r="D3" s="345"/>
      <c r="E3" s="346"/>
      <c r="F3" s="347">
        <v>11</v>
      </c>
      <c r="G3" s="348" t="s">
        <v>232</v>
      </c>
      <c r="H3" s="349">
        <v>16</v>
      </c>
      <c r="I3" s="347">
        <v>9</v>
      </c>
      <c r="J3" s="348" t="s">
        <v>232</v>
      </c>
      <c r="K3" s="349">
        <v>24</v>
      </c>
      <c r="L3" s="350">
        <f>SUM(IF(C3&gt;E3,1,0),IF(F3&gt;H3,1,0),IF(I3&gt;K3,1,0))</f>
        <v>0</v>
      </c>
      <c r="M3" s="351">
        <v>3</v>
      </c>
      <c r="N3" s="348">
        <f>C3+F3+I3</f>
        <v>20</v>
      </c>
      <c r="O3" s="348" t="s">
        <v>232</v>
      </c>
      <c r="P3" s="348">
        <f>E3+H3+K3</f>
        <v>40</v>
      </c>
      <c r="Q3" s="349">
        <f>N3/P3</f>
        <v>0.5</v>
      </c>
    </row>
    <row r="4" spans="1:17" ht="21" x14ac:dyDescent="0.35">
      <c r="A4" s="176" t="s">
        <v>37</v>
      </c>
      <c r="B4" s="57" t="s">
        <v>219</v>
      </c>
      <c r="C4" s="56">
        <f>H3</f>
        <v>16</v>
      </c>
      <c r="D4" s="55" t="s">
        <v>232</v>
      </c>
      <c r="E4" s="54">
        <f>F3</f>
        <v>11</v>
      </c>
      <c r="F4" s="120"/>
      <c r="G4" s="121"/>
      <c r="H4" s="122"/>
      <c r="I4" s="53">
        <v>10</v>
      </c>
      <c r="J4" s="33" t="s">
        <v>232</v>
      </c>
      <c r="K4" s="51">
        <v>7</v>
      </c>
      <c r="L4" s="52">
        <f>SUM(IF(C4&gt;E4,1,0),IF(F4&gt;H4,1,0),IF(I4&gt;K4,1,0))</f>
        <v>2</v>
      </c>
      <c r="M4" s="127">
        <v>1</v>
      </c>
      <c r="N4" s="33">
        <f>C4+F4+I4</f>
        <v>26</v>
      </c>
      <c r="O4" s="33" t="s">
        <v>232</v>
      </c>
      <c r="P4" s="33">
        <f>E4+H4+K4</f>
        <v>18</v>
      </c>
      <c r="Q4" s="51">
        <f t="shared" ref="Q4:Q5" si="0">N4/P4</f>
        <v>1.4444444444444444</v>
      </c>
    </row>
    <row r="5" spans="1:17" ht="21.5" thickBot="1" x14ac:dyDescent="0.4">
      <c r="A5" s="173" t="s">
        <v>40</v>
      </c>
      <c r="B5" s="175" t="s">
        <v>221</v>
      </c>
      <c r="C5" s="48">
        <f>K3</f>
        <v>24</v>
      </c>
      <c r="D5" s="47" t="s">
        <v>232</v>
      </c>
      <c r="E5" s="46">
        <f>I3</f>
        <v>9</v>
      </c>
      <c r="F5" s="48">
        <f>K4</f>
        <v>7</v>
      </c>
      <c r="G5" s="47" t="s">
        <v>232</v>
      </c>
      <c r="H5" s="46">
        <f>I4</f>
        <v>10</v>
      </c>
      <c r="I5" s="123"/>
      <c r="J5" s="124"/>
      <c r="K5" s="125"/>
      <c r="L5" s="45">
        <f>SUM(IF(C5&gt;E5,1,0),IF(F5&gt;H5,1,0),IF(I5&gt;K5,1,0))</f>
        <v>1</v>
      </c>
      <c r="M5" s="128">
        <v>2</v>
      </c>
      <c r="N5" s="44">
        <f>C5+F5+I5</f>
        <v>31</v>
      </c>
      <c r="O5" s="44" t="s">
        <v>232</v>
      </c>
      <c r="P5" s="44">
        <f>E5+H5+K5</f>
        <v>19</v>
      </c>
      <c r="Q5" s="43">
        <f t="shared" si="0"/>
        <v>1.631578947368421</v>
      </c>
    </row>
    <row r="7" spans="1:17" ht="15" thickBot="1" x14ac:dyDescent="0.4"/>
    <row r="8" spans="1:17" x14ac:dyDescent="0.35">
      <c r="A8" s="282" t="s">
        <v>273</v>
      </c>
      <c r="B8" s="283"/>
      <c r="C8" s="279" t="s">
        <v>35</v>
      </c>
      <c r="D8" s="275"/>
      <c r="E8" s="276"/>
      <c r="F8" s="279" t="s">
        <v>37</v>
      </c>
      <c r="G8" s="275"/>
      <c r="H8" s="276"/>
      <c r="I8" s="279" t="s">
        <v>40</v>
      </c>
      <c r="J8" s="275"/>
      <c r="K8" s="276"/>
      <c r="L8" s="280" t="s">
        <v>238</v>
      </c>
      <c r="M8" s="275" t="s">
        <v>237</v>
      </c>
      <c r="N8" s="275" t="s">
        <v>236</v>
      </c>
      <c r="O8" s="275"/>
      <c r="P8" s="275"/>
      <c r="Q8" s="276"/>
    </row>
    <row r="9" spans="1:17" ht="15" thickBot="1" x14ac:dyDescent="0.4">
      <c r="A9" s="284"/>
      <c r="B9" s="285"/>
      <c r="C9" s="286" t="str">
        <f>B10</f>
        <v>Green Volley C</v>
      </c>
      <c r="D9" s="277"/>
      <c r="E9" s="278"/>
      <c r="F9" s="286" t="str">
        <f>B11</f>
        <v>Metylovice B</v>
      </c>
      <c r="G9" s="277"/>
      <c r="H9" s="278"/>
      <c r="I9" s="286" t="str">
        <f>B12</f>
        <v>Raškovice A</v>
      </c>
      <c r="J9" s="277"/>
      <c r="K9" s="278"/>
      <c r="L9" s="281"/>
      <c r="M9" s="277"/>
      <c r="N9" s="277"/>
      <c r="O9" s="277"/>
      <c r="P9" s="277"/>
      <c r="Q9" s="278"/>
    </row>
    <row r="10" spans="1:17" ht="21" x14ac:dyDescent="0.35">
      <c r="A10" s="174" t="s">
        <v>35</v>
      </c>
      <c r="B10" s="343" t="s">
        <v>223</v>
      </c>
      <c r="C10" s="344"/>
      <c r="D10" s="345"/>
      <c r="E10" s="346"/>
      <c r="F10" s="347">
        <v>6</v>
      </c>
      <c r="G10" s="348" t="s">
        <v>232</v>
      </c>
      <c r="H10" s="349">
        <v>21</v>
      </c>
      <c r="I10" s="347">
        <v>17</v>
      </c>
      <c r="J10" s="348" t="s">
        <v>232</v>
      </c>
      <c r="K10" s="349">
        <v>10</v>
      </c>
      <c r="L10" s="350">
        <f>SUM(IF(C10&gt;E10,1,0),IF(F10&gt;H10,1,0),IF(I10&gt;K10,1,0))</f>
        <v>1</v>
      </c>
      <c r="M10" s="351">
        <v>5</v>
      </c>
      <c r="N10" s="348">
        <f>C10+F10+I10</f>
        <v>23</v>
      </c>
      <c r="O10" s="348" t="s">
        <v>232</v>
      </c>
      <c r="P10" s="348">
        <f>E10+H10+K10</f>
        <v>31</v>
      </c>
      <c r="Q10" s="349">
        <f>N10/P10</f>
        <v>0.74193548387096775</v>
      </c>
    </row>
    <row r="11" spans="1:17" ht="21" x14ac:dyDescent="0.35">
      <c r="A11" s="176" t="s">
        <v>37</v>
      </c>
      <c r="B11" s="57" t="s">
        <v>210</v>
      </c>
      <c r="C11" s="56">
        <f>H10</f>
        <v>21</v>
      </c>
      <c r="D11" s="55" t="s">
        <v>232</v>
      </c>
      <c r="E11" s="54">
        <f>F10</f>
        <v>6</v>
      </c>
      <c r="F11" s="120"/>
      <c r="G11" s="121"/>
      <c r="H11" s="122"/>
      <c r="I11" s="53">
        <v>19</v>
      </c>
      <c r="J11" s="33" t="s">
        <v>232</v>
      </c>
      <c r="K11" s="51">
        <v>3</v>
      </c>
      <c r="L11" s="52">
        <f>SUM(IF(C11&gt;E11,1,0),IF(F11&gt;H11,1,0),IF(I11&gt;K11,1,0))</f>
        <v>2</v>
      </c>
      <c r="M11" s="127">
        <v>4</v>
      </c>
      <c r="N11" s="33">
        <f>C11+F11+I11</f>
        <v>40</v>
      </c>
      <c r="O11" s="33" t="s">
        <v>232</v>
      </c>
      <c r="P11" s="33">
        <f>E11+H11+K11</f>
        <v>9</v>
      </c>
      <c r="Q11" s="51">
        <f t="shared" ref="Q11:Q12" si="1">N11/P11</f>
        <v>4.4444444444444446</v>
      </c>
    </row>
    <row r="12" spans="1:17" ht="21.5" thickBot="1" x14ac:dyDescent="0.4">
      <c r="A12" s="173" t="s">
        <v>40</v>
      </c>
      <c r="B12" s="175" t="s">
        <v>212</v>
      </c>
      <c r="C12" s="48">
        <f>K10</f>
        <v>10</v>
      </c>
      <c r="D12" s="47" t="s">
        <v>232</v>
      </c>
      <c r="E12" s="46">
        <f>I10</f>
        <v>17</v>
      </c>
      <c r="F12" s="48">
        <f>K11</f>
        <v>3</v>
      </c>
      <c r="G12" s="47" t="s">
        <v>232</v>
      </c>
      <c r="H12" s="46">
        <f>I11</f>
        <v>19</v>
      </c>
      <c r="I12" s="123"/>
      <c r="J12" s="124"/>
      <c r="K12" s="125"/>
      <c r="L12" s="45">
        <f>SUM(IF(C12&gt;E12,1,0),IF(F12&gt;H12,1,0),IF(I12&gt;K12,1,0))</f>
        <v>0</v>
      </c>
      <c r="M12" s="128">
        <v>6</v>
      </c>
      <c r="N12" s="44">
        <f>C12+F12+I12</f>
        <v>13</v>
      </c>
      <c r="O12" s="44" t="s">
        <v>232</v>
      </c>
      <c r="P12" s="44">
        <f>E12+H12+K12</f>
        <v>36</v>
      </c>
      <c r="Q12" s="43">
        <f t="shared" si="1"/>
        <v>0.3611111111111111</v>
      </c>
    </row>
    <row r="14" spans="1:17" ht="15" thickBot="1" x14ac:dyDescent="0.4"/>
    <row r="15" spans="1:17" x14ac:dyDescent="0.35">
      <c r="A15" s="282" t="s">
        <v>274</v>
      </c>
      <c r="B15" s="283"/>
      <c r="C15" s="279" t="s">
        <v>35</v>
      </c>
      <c r="D15" s="275"/>
      <c r="E15" s="276"/>
      <c r="F15" s="279" t="s">
        <v>37</v>
      </c>
      <c r="G15" s="275"/>
      <c r="H15" s="276"/>
      <c r="I15" s="279" t="s">
        <v>40</v>
      </c>
      <c r="J15" s="275"/>
      <c r="K15" s="276"/>
      <c r="L15" s="280" t="s">
        <v>238</v>
      </c>
      <c r="M15" s="275" t="s">
        <v>237</v>
      </c>
      <c r="N15" s="275" t="s">
        <v>236</v>
      </c>
      <c r="O15" s="275"/>
      <c r="P15" s="275"/>
      <c r="Q15" s="276"/>
    </row>
    <row r="16" spans="1:17" ht="15" thickBot="1" x14ac:dyDescent="0.4">
      <c r="A16" s="284"/>
      <c r="B16" s="285"/>
      <c r="C16" s="286" t="str">
        <f>B17</f>
        <v>Metylovice A</v>
      </c>
      <c r="D16" s="277"/>
      <c r="E16" s="278"/>
      <c r="F16" s="286" t="str">
        <f>B18</f>
        <v>Red Volley A</v>
      </c>
      <c r="G16" s="277"/>
      <c r="H16" s="278"/>
      <c r="I16" s="286" t="str">
        <f>B19</f>
        <v>Ostravice A</v>
      </c>
      <c r="J16" s="277"/>
      <c r="K16" s="278"/>
      <c r="L16" s="281"/>
      <c r="M16" s="277"/>
      <c r="N16" s="277"/>
      <c r="O16" s="277"/>
      <c r="P16" s="277"/>
      <c r="Q16" s="278"/>
    </row>
    <row r="17" spans="1:17" ht="21" x14ac:dyDescent="0.35">
      <c r="A17" s="174" t="s">
        <v>35</v>
      </c>
      <c r="B17" s="343" t="s">
        <v>209</v>
      </c>
      <c r="C17" s="344"/>
      <c r="D17" s="345"/>
      <c r="E17" s="346"/>
      <c r="F17" s="347">
        <v>13</v>
      </c>
      <c r="G17" s="348" t="s">
        <v>232</v>
      </c>
      <c r="H17" s="349">
        <v>10</v>
      </c>
      <c r="I17" s="347">
        <v>15</v>
      </c>
      <c r="J17" s="348" t="s">
        <v>232</v>
      </c>
      <c r="K17" s="349">
        <v>9</v>
      </c>
      <c r="L17" s="350">
        <f>SUM(IF(C17&gt;E17,1,0),IF(F17&gt;H17,1,0),IF(I17&gt;K17,1,0))</f>
        <v>2</v>
      </c>
      <c r="M17" s="351" t="s">
        <v>46</v>
      </c>
      <c r="N17" s="348">
        <f>C17+F17+I17</f>
        <v>28</v>
      </c>
      <c r="O17" s="348" t="s">
        <v>232</v>
      </c>
      <c r="P17" s="348">
        <f>E17+H17+K17</f>
        <v>19</v>
      </c>
      <c r="Q17" s="349">
        <f>N17/P17</f>
        <v>1.4736842105263157</v>
      </c>
    </row>
    <row r="18" spans="1:17" ht="21" x14ac:dyDescent="0.35">
      <c r="A18" s="176" t="s">
        <v>37</v>
      </c>
      <c r="B18" s="57" t="s">
        <v>77</v>
      </c>
      <c r="C18" s="56">
        <f>H17</f>
        <v>10</v>
      </c>
      <c r="D18" s="55" t="s">
        <v>232</v>
      </c>
      <c r="E18" s="54">
        <f>F17</f>
        <v>13</v>
      </c>
      <c r="F18" s="120"/>
      <c r="G18" s="121"/>
      <c r="H18" s="122"/>
      <c r="I18" s="53">
        <v>14</v>
      </c>
      <c r="J18" s="33" t="s">
        <v>232</v>
      </c>
      <c r="K18" s="51">
        <v>6</v>
      </c>
      <c r="L18" s="52">
        <f>SUM(IF(C18&gt;E18,1,0),IF(F18&gt;H18,1,0),IF(I18&gt;K18,1,0))</f>
        <v>1</v>
      </c>
      <c r="M18" s="127" t="s">
        <v>48</v>
      </c>
      <c r="N18" s="33">
        <f>C18+F18+I18</f>
        <v>24</v>
      </c>
      <c r="O18" s="33" t="s">
        <v>232</v>
      </c>
      <c r="P18" s="33">
        <f>E18+H18+K18</f>
        <v>19</v>
      </c>
      <c r="Q18" s="51">
        <f t="shared" ref="Q18:Q19" si="2">N18/P18</f>
        <v>1.263157894736842</v>
      </c>
    </row>
    <row r="19" spans="1:17" ht="21.5" thickBot="1" x14ac:dyDescent="0.4">
      <c r="A19" s="173" t="s">
        <v>40</v>
      </c>
      <c r="B19" s="175" t="s">
        <v>76</v>
      </c>
      <c r="C19" s="48">
        <f>K17</f>
        <v>9</v>
      </c>
      <c r="D19" s="47" t="s">
        <v>232</v>
      </c>
      <c r="E19" s="46">
        <f>I17</f>
        <v>15</v>
      </c>
      <c r="F19" s="48">
        <f>K18</f>
        <v>6</v>
      </c>
      <c r="G19" s="47" t="s">
        <v>232</v>
      </c>
      <c r="H19" s="46">
        <f>I18</f>
        <v>14</v>
      </c>
      <c r="I19" s="123"/>
      <c r="J19" s="124"/>
      <c r="K19" s="125"/>
      <c r="L19" s="45">
        <f>SUM(IF(C19&gt;E19,1,0),IF(F19&gt;H19,1,0),IF(I19&gt;K19,1,0))</f>
        <v>0</v>
      </c>
      <c r="M19" s="128" t="s">
        <v>50</v>
      </c>
      <c r="N19" s="44">
        <f>C19+F19+I19</f>
        <v>15</v>
      </c>
      <c r="O19" s="44" t="s">
        <v>232</v>
      </c>
      <c r="P19" s="44">
        <f>E19+H19+K19</f>
        <v>29</v>
      </c>
      <c r="Q19" s="43">
        <f t="shared" si="2"/>
        <v>0.51724137931034486</v>
      </c>
    </row>
    <row r="21" spans="1:17" ht="15" thickBot="1" x14ac:dyDescent="0.4"/>
    <row r="22" spans="1:17" x14ac:dyDescent="0.35">
      <c r="A22" s="282" t="s">
        <v>275</v>
      </c>
      <c r="B22" s="283"/>
      <c r="C22" s="279" t="s">
        <v>35</v>
      </c>
      <c r="D22" s="275"/>
      <c r="E22" s="276"/>
      <c r="F22" s="279" t="s">
        <v>37</v>
      </c>
      <c r="G22" s="275"/>
      <c r="H22" s="276"/>
      <c r="I22" s="279" t="s">
        <v>40</v>
      </c>
      <c r="J22" s="275"/>
      <c r="K22" s="276"/>
      <c r="L22" s="280" t="s">
        <v>238</v>
      </c>
      <c r="M22" s="275" t="s">
        <v>237</v>
      </c>
      <c r="N22" s="275" t="s">
        <v>236</v>
      </c>
      <c r="O22" s="275"/>
      <c r="P22" s="275"/>
      <c r="Q22" s="276"/>
    </row>
    <row r="23" spans="1:17" ht="15" thickBot="1" x14ac:dyDescent="0.4">
      <c r="A23" s="284"/>
      <c r="B23" s="285"/>
      <c r="C23" s="286" t="str">
        <f>B24</f>
        <v>Raškovice B</v>
      </c>
      <c r="D23" s="277"/>
      <c r="E23" s="278"/>
      <c r="F23" s="286" t="str">
        <f>B25</f>
        <v>Janovice A</v>
      </c>
      <c r="G23" s="277"/>
      <c r="H23" s="278"/>
      <c r="I23" s="286" t="str">
        <f>B26</f>
        <v>Brušperk B</v>
      </c>
      <c r="J23" s="277"/>
      <c r="K23" s="278"/>
      <c r="L23" s="281"/>
      <c r="M23" s="277"/>
      <c r="N23" s="277"/>
      <c r="O23" s="277"/>
      <c r="P23" s="277"/>
      <c r="Q23" s="278"/>
    </row>
    <row r="24" spans="1:17" ht="21" x14ac:dyDescent="0.35">
      <c r="A24" s="174" t="s">
        <v>35</v>
      </c>
      <c r="B24" s="343" t="s">
        <v>215</v>
      </c>
      <c r="C24" s="344"/>
      <c r="D24" s="345"/>
      <c r="E24" s="346"/>
      <c r="F24" s="347">
        <v>19</v>
      </c>
      <c r="G24" s="348" t="s">
        <v>232</v>
      </c>
      <c r="H24" s="349">
        <v>8</v>
      </c>
      <c r="I24" s="347">
        <v>17</v>
      </c>
      <c r="J24" s="348" t="s">
        <v>232</v>
      </c>
      <c r="K24" s="349">
        <v>16</v>
      </c>
      <c r="L24" s="350">
        <f>SUM(IF(C24&gt;E24,1,0),IF(F24&gt;H24,1,0),IF(I24&gt;K24,1,0))</f>
        <v>2</v>
      </c>
      <c r="M24" s="351" t="s">
        <v>51</v>
      </c>
      <c r="N24" s="348">
        <f>C24+F24+I24</f>
        <v>36</v>
      </c>
      <c r="O24" s="348" t="s">
        <v>232</v>
      </c>
      <c r="P24" s="348">
        <f>E24+H24+K24</f>
        <v>24</v>
      </c>
      <c r="Q24" s="349">
        <f>N24/P24</f>
        <v>1.5</v>
      </c>
    </row>
    <row r="25" spans="1:17" ht="21" x14ac:dyDescent="0.35">
      <c r="A25" s="176" t="s">
        <v>37</v>
      </c>
      <c r="B25" s="57" t="s">
        <v>75</v>
      </c>
      <c r="C25" s="56">
        <f>H24</f>
        <v>8</v>
      </c>
      <c r="D25" s="55" t="s">
        <v>232</v>
      </c>
      <c r="E25" s="54">
        <f>F24</f>
        <v>19</v>
      </c>
      <c r="F25" s="120"/>
      <c r="G25" s="121"/>
      <c r="H25" s="122"/>
      <c r="I25" s="53">
        <v>4</v>
      </c>
      <c r="J25" s="33" t="s">
        <v>232</v>
      </c>
      <c r="K25" s="51">
        <v>11</v>
      </c>
      <c r="L25" s="52">
        <f>SUM(IF(C25&gt;E25,1,0),IF(F25&gt;H25,1,0),IF(I25&gt;K25,1,0))</f>
        <v>0</v>
      </c>
      <c r="M25" s="127" t="s">
        <v>53</v>
      </c>
      <c r="N25" s="33">
        <f>C25+F25+I25</f>
        <v>12</v>
      </c>
      <c r="O25" s="33" t="s">
        <v>232</v>
      </c>
      <c r="P25" s="33">
        <f>E25+H25+K25</f>
        <v>30</v>
      </c>
      <c r="Q25" s="51">
        <f t="shared" ref="Q25:Q26" si="3">N25/P25</f>
        <v>0.4</v>
      </c>
    </row>
    <row r="26" spans="1:17" ht="21.5" thickBot="1" x14ac:dyDescent="0.4">
      <c r="A26" s="173" t="s">
        <v>40</v>
      </c>
      <c r="B26" s="175" t="s">
        <v>218</v>
      </c>
      <c r="C26" s="48">
        <f>K24</f>
        <v>16</v>
      </c>
      <c r="D26" s="47" t="s">
        <v>232</v>
      </c>
      <c r="E26" s="46">
        <f>I24</f>
        <v>17</v>
      </c>
      <c r="F26" s="48">
        <f>K25</f>
        <v>11</v>
      </c>
      <c r="G26" s="47" t="s">
        <v>232</v>
      </c>
      <c r="H26" s="46">
        <f>I25</f>
        <v>4</v>
      </c>
      <c r="I26" s="123"/>
      <c r="J26" s="124"/>
      <c r="K26" s="125"/>
      <c r="L26" s="45">
        <f>SUM(IF(C26&gt;E26,1,0),IF(F26&gt;H26,1,0),IF(I26&gt;K26,1,0))</f>
        <v>1</v>
      </c>
      <c r="M26" s="128" t="s">
        <v>52</v>
      </c>
      <c r="N26" s="44">
        <f>C26+F26+I26</f>
        <v>27</v>
      </c>
      <c r="O26" s="44" t="s">
        <v>232</v>
      </c>
      <c r="P26" s="44">
        <f>E26+H26+K26</f>
        <v>21</v>
      </c>
      <c r="Q26" s="43">
        <f t="shared" si="3"/>
        <v>1.2857142857142858</v>
      </c>
    </row>
    <row r="28" spans="1:17" ht="15" thickBot="1" x14ac:dyDescent="0.4"/>
    <row r="29" spans="1:17" x14ac:dyDescent="0.35">
      <c r="A29" s="282" t="s">
        <v>276</v>
      </c>
      <c r="B29" s="283"/>
      <c r="C29" s="279" t="s">
        <v>35</v>
      </c>
      <c r="D29" s="275"/>
      <c r="E29" s="276"/>
      <c r="F29" s="279" t="s">
        <v>37</v>
      </c>
      <c r="G29" s="275"/>
      <c r="H29" s="276"/>
      <c r="I29" s="279" t="s">
        <v>40</v>
      </c>
      <c r="J29" s="275"/>
      <c r="K29" s="276"/>
      <c r="L29" s="280" t="s">
        <v>238</v>
      </c>
      <c r="M29" s="275" t="s">
        <v>237</v>
      </c>
      <c r="N29" s="275" t="s">
        <v>236</v>
      </c>
      <c r="O29" s="275"/>
      <c r="P29" s="275"/>
      <c r="Q29" s="276"/>
    </row>
    <row r="30" spans="1:17" ht="15" thickBot="1" x14ac:dyDescent="0.4">
      <c r="A30" s="284"/>
      <c r="B30" s="285"/>
      <c r="C30" s="286" t="str">
        <f>B31</f>
        <v>Brušperk A</v>
      </c>
      <c r="D30" s="277"/>
      <c r="E30" s="278"/>
      <c r="F30" s="286" t="str">
        <f>B32</f>
        <v>Raškovice C</v>
      </c>
      <c r="G30" s="277"/>
      <c r="H30" s="278"/>
      <c r="I30" s="286">
        <f>B33</f>
        <v>0</v>
      </c>
      <c r="J30" s="277"/>
      <c r="K30" s="278"/>
      <c r="L30" s="281"/>
      <c r="M30" s="277"/>
      <c r="N30" s="277"/>
      <c r="O30" s="277"/>
      <c r="P30" s="277"/>
      <c r="Q30" s="278"/>
    </row>
    <row r="31" spans="1:17" ht="21" x14ac:dyDescent="0.35">
      <c r="A31" s="174" t="s">
        <v>35</v>
      </c>
      <c r="B31" s="343" t="s">
        <v>217</v>
      </c>
      <c r="C31" s="344"/>
      <c r="D31" s="345"/>
      <c r="E31" s="346"/>
      <c r="F31" s="347">
        <v>18</v>
      </c>
      <c r="G31" s="348" t="s">
        <v>232</v>
      </c>
      <c r="H31" s="349">
        <v>15</v>
      </c>
      <c r="I31" s="347"/>
      <c r="J31" s="348" t="s">
        <v>232</v>
      </c>
      <c r="K31" s="349"/>
      <c r="L31" s="350">
        <f>SUM(IF(C31&gt;E31,1,0),IF(F31&gt;H31,1,0),IF(I31&gt;K31,1,0))</f>
        <v>1</v>
      </c>
      <c r="M31" s="351" t="s">
        <v>54</v>
      </c>
      <c r="N31" s="348">
        <f>C31+F31+I31</f>
        <v>18</v>
      </c>
      <c r="O31" s="348" t="s">
        <v>232</v>
      </c>
      <c r="P31" s="348">
        <f>E31+H31+K31</f>
        <v>15</v>
      </c>
      <c r="Q31" s="349">
        <f>N31/P31</f>
        <v>1.2</v>
      </c>
    </row>
    <row r="32" spans="1:17" ht="21" x14ac:dyDescent="0.35">
      <c r="A32" s="176" t="s">
        <v>37</v>
      </c>
      <c r="B32" s="57" t="s">
        <v>224</v>
      </c>
      <c r="C32" s="56">
        <f>H31</f>
        <v>15</v>
      </c>
      <c r="D32" s="55" t="s">
        <v>232</v>
      </c>
      <c r="E32" s="54">
        <f>F31</f>
        <v>18</v>
      </c>
      <c r="F32" s="120"/>
      <c r="G32" s="121"/>
      <c r="H32" s="122"/>
      <c r="I32" s="53"/>
      <c r="J32" s="33" t="s">
        <v>232</v>
      </c>
      <c r="K32" s="51"/>
      <c r="L32" s="52">
        <f>SUM(IF(C32&gt;E32,1,0),IF(F32&gt;H32,1,0),IF(I32&gt;K32,1,0))</f>
        <v>0</v>
      </c>
      <c r="M32" s="127" t="s">
        <v>56</v>
      </c>
      <c r="N32" s="33">
        <f>C32+F32+I32</f>
        <v>15</v>
      </c>
      <c r="O32" s="33" t="s">
        <v>232</v>
      </c>
      <c r="P32" s="33">
        <f>E32+H32+K32</f>
        <v>18</v>
      </c>
      <c r="Q32" s="51">
        <f t="shared" ref="Q32:Q33" si="4">N32/P32</f>
        <v>0.83333333333333337</v>
      </c>
    </row>
    <row r="33" spans="1:17" ht="21.5" thickBot="1" x14ac:dyDescent="0.4">
      <c r="A33" s="173" t="s">
        <v>40</v>
      </c>
      <c r="B33" s="175"/>
      <c r="C33" s="48">
        <f>K31</f>
        <v>0</v>
      </c>
      <c r="D33" s="47" t="s">
        <v>232</v>
      </c>
      <c r="E33" s="46">
        <f>I31</f>
        <v>0</v>
      </c>
      <c r="F33" s="48">
        <f>K32</f>
        <v>0</v>
      </c>
      <c r="G33" s="47" t="s">
        <v>232</v>
      </c>
      <c r="H33" s="46">
        <f>I32</f>
        <v>0</v>
      </c>
      <c r="I33" s="123"/>
      <c r="J33" s="124"/>
      <c r="K33" s="125"/>
      <c r="L33" s="45">
        <f>SUM(IF(C33&gt;E33,1,0),IF(F33&gt;H33,1,0),IF(I33&gt;K33,1,0))</f>
        <v>0</v>
      </c>
      <c r="M33" s="128"/>
      <c r="N33" s="44">
        <f>C33+F33+I33</f>
        <v>0</v>
      </c>
      <c r="O33" s="44" t="s">
        <v>232</v>
      </c>
      <c r="P33" s="44">
        <f>E33+H33+K33</f>
        <v>0</v>
      </c>
      <c r="Q33" s="43" t="e">
        <f t="shared" si="4"/>
        <v>#DIV/0!</v>
      </c>
    </row>
  </sheetData>
  <mergeCells count="50">
    <mergeCell ref="N29:Q30"/>
    <mergeCell ref="C30:E30"/>
    <mergeCell ref="F30:H30"/>
    <mergeCell ref="I30:K30"/>
    <mergeCell ref="N22:Q23"/>
    <mergeCell ref="C23:E23"/>
    <mergeCell ref="F23:H23"/>
    <mergeCell ref="I23:K23"/>
    <mergeCell ref="A29:B30"/>
    <mergeCell ref="C29:E29"/>
    <mergeCell ref="F29:H29"/>
    <mergeCell ref="I29:K29"/>
    <mergeCell ref="L29:L30"/>
    <mergeCell ref="M29:M30"/>
    <mergeCell ref="N15:Q16"/>
    <mergeCell ref="C16:E16"/>
    <mergeCell ref="F16:H16"/>
    <mergeCell ref="I16:K16"/>
    <mergeCell ref="A22:B23"/>
    <mergeCell ref="C22:E22"/>
    <mergeCell ref="F22:H22"/>
    <mergeCell ref="I22:K22"/>
    <mergeCell ref="L22:L23"/>
    <mergeCell ref="M22:M23"/>
    <mergeCell ref="N8:Q9"/>
    <mergeCell ref="C9:E9"/>
    <mergeCell ref="F9:H9"/>
    <mergeCell ref="I9:K9"/>
    <mergeCell ref="A15:B16"/>
    <mergeCell ref="C15:E15"/>
    <mergeCell ref="F15:H15"/>
    <mergeCell ref="I15:K15"/>
    <mergeCell ref="L15:L16"/>
    <mergeCell ref="M15:M16"/>
    <mergeCell ref="N1:Q2"/>
    <mergeCell ref="C2:E2"/>
    <mergeCell ref="F2:H2"/>
    <mergeCell ref="I2:K2"/>
    <mergeCell ref="A8:B9"/>
    <mergeCell ref="C8:E8"/>
    <mergeCell ref="F8:H8"/>
    <mergeCell ref="I8:K8"/>
    <mergeCell ref="L8:L9"/>
    <mergeCell ref="M8:M9"/>
    <mergeCell ref="A1:B2"/>
    <mergeCell ref="C1:E1"/>
    <mergeCell ref="F1:H1"/>
    <mergeCell ref="I1:K1"/>
    <mergeCell ref="L1:L2"/>
    <mergeCell ref="M1:M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4AF7F-1EC5-4081-B43F-7493BCEEC2BB}">
  <dimension ref="A1:AMK28"/>
  <sheetViews>
    <sheetView zoomScale="85" zoomScaleNormal="85" workbookViewId="0">
      <selection activeCell="J12" sqref="J12"/>
    </sheetView>
  </sheetViews>
  <sheetFormatPr defaultRowHeight="14.5" x14ac:dyDescent="0.35"/>
  <cols>
    <col min="1" max="1" width="10.54296875" style="153" customWidth="1"/>
    <col min="2" max="2" width="15.26953125" style="153" customWidth="1"/>
    <col min="3" max="5" width="4.6328125" style="153" customWidth="1"/>
    <col min="6" max="19" width="4.453125" style="153" customWidth="1"/>
    <col min="20" max="20" width="5" style="153" customWidth="1"/>
    <col min="21" max="22" width="9.08984375" style="153" customWidth="1"/>
    <col min="23" max="23" width="6.26953125" style="153" customWidth="1"/>
    <col min="24" max="24" width="2" style="153" customWidth="1"/>
    <col min="25" max="25" width="6.1796875" style="153" customWidth="1"/>
    <col min="26" max="26" width="16.26953125" style="153" customWidth="1"/>
    <col min="27" max="250" width="9.08984375" style="153" customWidth="1"/>
    <col min="251" max="251" width="5.08984375" style="153" customWidth="1"/>
    <col min="252" max="252" width="15.26953125" style="153" customWidth="1"/>
    <col min="253" max="253" width="5" style="153" customWidth="1"/>
    <col min="254" max="269" width="4.453125" style="153" customWidth="1"/>
    <col min="270" max="270" width="6.453125" style="153" customWidth="1"/>
    <col min="271" max="276" width="4.453125" style="153" customWidth="1"/>
    <col min="277" max="278" width="9.08984375" style="153" customWidth="1"/>
    <col min="279" max="279" width="6.26953125" style="153" customWidth="1"/>
    <col min="280" max="280" width="2" style="153" customWidth="1"/>
    <col min="281" max="281" width="6.1796875" style="153" customWidth="1"/>
    <col min="282" max="506" width="9.08984375" style="153" customWidth="1"/>
    <col min="507" max="507" width="5.08984375" style="153" customWidth="1"/>
    <col min="508" max="508" width="15.26953125" style="153" customWidth="1"/>
    <col min="509" max="509" width="5" style="153" customWidth="1"/>
    <col min="510" max="525" width="4.453125" style="153" customWidth="1"/>
    <col min="526" max="526" width="6.453125" style="153" customWidth="1"/>
    <col min="527" max="532" width="4.453125" style="153" customWidth="1"/>
    <col min="533" max="534" width="9.08984375" style="153" customWidth="1"/>
    <col min="535" max="535" width="6.26953125" style="153" customWidth="1"/>
    <col min="536" max="536" width="2" style="153" customWidth="1"/>
    <col min="537" max="537" width="6.1796875" style="153" customWidth="1"/>
    <col min="538" max="762" width="9.08984375" style="153" customWidth="1"/>
    <col min="763" max="763" width="5.08984375" style="153" customWidth="1"/>
    <col min="764" max="764" width="15.26953125" style="153" customWidth="1"/>
    <col min="765" max="765" width="5" style="153" customWidth="1"/>
    <col min="766" max="781" width="4.453125" style="153" customWidth="1"/>
    <col min="782" max="782" width="6.453125" style="153" customWidth="1"/>
    <col min="783" max="788" width="4.453125" style="153" customWidth="1"/>
    <col min="789" max="790" width="9.08984375" style="153" customWidth="1"/>
    <col min="791" max="791" width="6.26953125" style="153" customWidth="1"/>
    <col min="792" max="792" width="2" style="153" customWidth="1"/>
    <col min="793" max="793" width="6.1796875" style="153" customWidth="1"/>
    <col min="794" max="1018" width="9.08984375" style="153" customWidth="1"/>
    <col min="1019" max="1019" width="5.08984375" style="153" customWidth="1"/>
    <col min="1020" max="1020" width="15.26953125" style="153" customWidth="1"/>
    <col min="1021" max="1021" width="5" style="153" customWidth="1"/>
    <col min="1022" max="1025" width="4.453125" style="153" customWidth="1"/>
    <col min="1026" max="16384" width="8.7265625" style="66"/>
  </cols>
  <sheetData>
    <row r="1" spans="1:26" ht="18" customHeight="1" thickBot="1" x14ac:dyDescent="0.4">
      <c r="A1" s="310">
        <v>1</v>
      </c>
      <c r="B1" s="310"/>
      <c r="C1" s="269" t="s">
        <v>35</v>
      </c>
      <c r="D1" s="269"/>
      <c r="E1" s="269"/>
      <c r="F1" s="269" t="s">
        <v>37</v>
      </c>
      <c r="G1" s="269"/>
      <c r="H1" s="269"/>
      <c r="I1" s="269" t="s">
        <v>40</v>
      </c>
      <c r="J1" s="269"/>
      <c r="K1" s="269"/>
      <c r="L1" s="269" t="s">
        <v>41</v>
      </c>
      <c r="M1" s="269"/>
      <c r="N1" s="269"/>
      <c r="O1" s="269" t="s">
        <v>42</v>
      </c>
      <c r="P1" s="269"/>
      <c r="Q1" s="269"/>
      <c r="R1" s="269" t="s">
        <v>44</v>
      </c>
      <c r="S1" s="269"/>
      <c r="T1" s="269"/>
      <c r="U1" s="270" t="s">
        <v>238</v>
      </c>
      <c r="V1" s="271" t="s">
        <v>237</v>
      </c>
      <c r="W1" s="272" t="s">
        <v>236</v>
      </c>
      <c r="X1" s="272"/>
      <c r="Y1" s="272"/>
      <c r="Z1" s="272"/>
    </row>
    <row r="2" spans="1:26" ht="27.75" customHeight="1" thickBot="1" x14ac:dyDescent="0.4">
      <c r="A2" s="310"/>
      <c r="B2" s="310"/>
      <c r="C2" s="273" t="str">
        <f>B3</f>
        <v>Rožnov B</v>
      </c>
      <c r="D2" s="273"/>
      <c r="E2" s="273"/>
      <c r="F2" s="273" t="str">
        <f>B4</f>
        <v>Střítěž A</v>
      </c>
      <c r="G2" s="273"/>
      <c r="H2" s="273"/>
      <c r="I2" s="273" t="str">
        <f>B5</f>
        <v>Střítěž D</v>
      </c>
      <c r="J2" s="273"/>
      <c r="K2" s="273"/>
      <c r="L2" s="273" t="str">
        <f>B6</f>
        <v>Red volley B</v>
      </c>
      <c r="M2" s="273"/>
      <c r="N2" s="273"/>
      <c r="O2" s="273" t="str">
        <f>B7</f>
        <v>Green Volley A</v>
      </c>
      <c r="P2" s="273"/>
      <c r="Q2" s="273"/>
      <c r="R2" s="273" t="str">
        <f>B8</f>
        <v>Raškovice B</v>
      </c>
      <c r="S2" s="273"/>
      <c r="T2" s="273"/>
      <c r="U2" s="270"/>
      <c r="V2" s="271"/>
      <c r="W2" s="271"/>
      <c r="X2" s="272"/>
      <c r="Y2" s="272"/>
      <c r="Z2" s="272"/>
    </row>
    <row r="3" spans="1:26" ht="27.75" customHeight="1" x14ac:dyDescent="0.35">
      <c r="A3" s="89" t="s">
        <v>35</v>
      </c>
      <c r="B3" s="88" t="s">
        <v>213</v>
      </c>
      <c r="C3" s="160"/>
      <c r="D3" s="168"/>
      <c r="E3" s="161"/>
      <c r="F3" s="87">
        <v>9</v>
      </c>
      <c r="G3" s="159" t="s">
        <v>232</v>
      </c>
      <c r="H3" s="84">
        <v>6</v>
      </c>
      <c r="I3" s="87">
        <v>4</v>
      </c>
      <c r="J3" s="85" t="s">
        <v>232</v>
      </c>
      <c r="K3" s="84">
        <v>5</v>
      </c>
      <c r="L3" s="87">
        <v>12</v>
      </c>
      <c r="M3" s="85" t="s">
        <v>232</v>
      </c>
      <c r="N3" s="84">
        <v>4</v>
      </c>
      <c r="O3" s="87">
        <v>6</v>
      </c>
      <c r="P3" s="85" t="s">
        <v>232</v>
      </c>
      <c r="Q3" s="84">
        <v>4</v>
      </c>
      <c r="R3" s="87">
        <v>14</v>
      </c>
      <c r="S3" s="85" t="s">
        <v>232</v>
      </c>
      <c r="T3" s="84">
        <v>4</v>
      </c>
      <c r="U3" s="86">
        <f t="shared" ref="U3:U8" si="0">SUM(IF(C3&gt;E3,1,0),IF(F3&gt;H3,1,0),IF(I3&gt;K3,1,0),IF(L3&gt;N3,1,0),IF(O3&gt;Q3,1,0),IF(R3&gt;T3,1,0))</f>
        <v>4</v>
      </c>
      <c r="V3" s="166">
        <v>2</v>
      </c>
      <c r="W3" s="159">
        <f t="shared" ref="W3:W8" si="1">C3+F3+I3+L3+O3+R3</f>
        <v>45</v>
      </c>
      <c r="X3" s="159" t="s">
        <v>232</v>
      </c>
      <c r="Y3" s="159">
        <f t="shared" ref="Y3:Y8" si="2">E3+H3+K3+N3+Q3+T3</f>
        <v>23</v>
      </c>
      <c r="Z3" s="158">
        <f t="shared" ref="Z3:Z8" si="3">W3/Y3</f>
        <v>1.9565217391304348</v>
      </c>
    </row>
    <row r="4" spans="1:26" ht="27.75" customHeight="1" x14ac:dyDescent="0.35">
      <c r="A4" s="83" t="s">
        <v>37</v>
      </c>
      <c r="B4" s="82" t="s">
        <v>246</v>
      </c>
      <c r="C4" s="81">
        <f>H3</f>
        <v>6</v>
      </c>
      <c r="D4" s="157" t="s">
        <v>232</v>
      </c>
      <c r="E4" s="79">
        <f>F3</f>
        <v>9</v>
      </c>
      <c r="F4" s="162"/>
      <c r="G4" s="169"/>
      <c r="H4" s="163"/>
      <c r="I4" s="78">
        <v>5</v>
      </c>
      <c r="J4" s="156" t="s">
        <v>232</v>
      </c>
      <c r="K4" s="75">
        <v>13</v>
      </c>
      <c r="L4" s="78">
        <v>7</v>
      </c>
      <c r="M4" s="76" t="s">
        <v>232</v>
      </c>
      <c r="N4" s="75">
        <v>9</v>
      </c>
      <c r="O4" s="78">
        <v>3</v>
      </c>
      <c r="P4" s="76" t="s">
        <v>232</v>
      </c>
      <c r="Q4" s="75">
        <v>12</v>
      </c>
      <c r="R4" s="78">
        <v>15</v>
      </c>
      <c r="S4" s="76" t="s">
        <v>232</v>
      </c>
      <c r="T4" s="75">
        <v>6</v>
      </c>
      <c r="U4" s="77">
        <f t="shared" si="0"/>
        <v>1</v>
      </c>
      <c r="V4" s="171">
        <v>5</v>
      </c>
      <c r="W4" s="156">
        <f t="shared" si="1"/>
        <v>36</v>
      </c>
      <c r="X4" s="156" t="s">
        <v>232</v>
      </c>
      <c r="Y4" s="156">
        <f t="shared" si="2"/>
        <v>49</v>
      </c>
      <c r="Z4" s="155">
        <f t="shared" si="3"/>
        <v>0.73469387755102045</v>
      </c>
    </row>
    <row r="5" spans="1:26" ht="27.75" customHeight="1" x14ac:dyDescent="0.35">
      <c r="A5" s="83" t="s">
        <v>40</v>
      </c>
      <c r="B5" s="82" t="s">
        <v>245</v>
      </c>
      <c r="C5" s="81">
        <v>5</v>
      </c>
      <c r="D5" s="80" t="s">
        <v>232</v>
      </c>
      <c r="E5" s="79">
        <v>4</v>
      </c>
      <c r="F5" s="81">
        <f>K4</f>
        <v>13</v>
      </c>
      <c r="G5" s="157" t="s">
        <v>232</v>
      </c>
      <c r="H5" s="79">
        <f>I4</f>
        <v>5</v>
      </c>
      <c r="I5" s="162"/>
      <c r="J5" s="169"/>
      <c r="K5" s="163"/>
      <c r="L5" s="78">
        <v>13</v>
      </c>
      <c r="M5" s="156" t="s">
        <v>232</v>
      </c>
      <c r="N5" s="75">
        <v>6</v>
      </c>
      <c r="O5" s="78">
        <v>11</v>
      </c>
      <c r="P5" s="76" t="s">
        <v>232</v>
      </c>
      <c r="Q5" s="75">
        <v>9</v>
      </c>
      <c r="R5" s="78">
        <v>24</v>
      </c>
      <c r="S5" s="76" t="s">
        <v>232</v>
      </c>
      <c r="T5" s="75">
        <v>1</v>
      </c>
      <c r="U5" s="77">
        <f t="shared" si="0"/>
        <v>5</v>
      </c>
      <c r="V5" s="167">
        <v>1</v>
      </c>
      <c r="W5" s="156">
        <f t="shared" si="1"/>
        <v>66</v>
      </c>
      <c r="X5" s="156" t="s">
        <v>232</v>
      </c>
      <c r="Y5" s="156">
        <f t="shared" si="2"/>
        <v>25</v>
      </c>
      <c r="Z5" s="155">
        <f t="shared" si="3"/>
        <v>2.64</v>
      </c>
    </row>
    <row r="6" spans="1:26" ht="27.75" customHeight="1" x14ac:dyDescent="0.35">
      <c r="A6" s="83" t="s">
        <v>41</v>
      </c>
      <c r="B6" s="82" t="s">
        <v>242</v>
      </c>
      <c r="C6" s="81">
        <f>N3</f>
        <v>4</v>
      </c>
      <c r="D6" s="80" t="s">
        <v>232</v>
      </c>
      <c r="E6" s="79">
        <f>L3</f>
        <v>12</v>
      </c>
      <c r="F6" s="81">
        <v>9</v>
      </c>
      <c r="G6" s="80" t="s">
        <v>232</v>
      </c>
      <c r="H6" s="79">
        <v>7</v>
      </c>
      <c r="I6" s="81">
        <f>N5</f>
        <v>6</v>
      </c>
      <c r="J6" s="157" t="s">
        <v>232</v>
      </c>
      <c r="K6" s="79">
        <f>L5</f>
        <v>13</v>
      </c>
      <c r="L6" s="162"/>
      <c r="M6" s="169"/>
      <c r="N6" s="163"/>
      <c r="O6" s="78">
        <v>5</v>
      </c>
      <c r="P6" s="156" t="s">
        <v>232</v>
      </c>
      <c r="Q6" s="75">
        <v>11</v>
      </c>
      <c r="R6" s="78">
        <v>12</v>
      </c>
      <c r="S6" s="76" t="s">
        <v>232</v>
      </c>
      <c r="T6" s="75">
        <v>9</v>
      </c>
      <c r="U6" s="77">
        <f t="shared" si="0"/>
        <v>2</v>
      </c>
      <c r="V6" s="171">
        <v>4</v>
      </c>
      <c r="W6" s="156">
        <f t="shared" si="1"/>
        <v>36</v>
      </c>
      <c r="X6" s="156" t="s">
        <v>232</v>
      </c>
      <c r="Y6" s="156">
        <f t="shared" si="2"/>
        <v>52</v>
      </c>
      <c r="Z6" s="155">
        <f t="shared" si="3"/>
        <v>0.69230769230769229</v>
      </c>
    </row>
    <row r="7" spans="1:26" ht="27.75" customHeight="1" x14ac:dyDescent="0.35">
      <c r="A7" s="83" t="s">
        <v>42</v>
      </c>
      <c r="B7" s="82" t="s">
        <v>219</v>
      </c>
      <c r="C7" s="81">
        <v>4</v>
      </c>
      <c r="D7" s="80" t="s">
        <v>232</v>
      </c>
      <c r="E7" s="79">
        <v>6</v>
      </c>
      <c r="F7" s="81">
        <f>Q4</f>
        <v>12</v>
      </c>
      <c r="G7" s="80" t="s">
        <v>232</v>
      </c>
      <c r="H7" s="79">
        <f>O4</f>
        <v>3</v>
      </c>
      <c r="I7" s="81">
        <v>9</v>
      </c>
      <c r="J7" s="80" t="s">
        <v>232</v>
      </c>
      <c r="K7" s="79">
        <v>11</v>
      </c>
      <c r="L7" s="81">
        <f>Q6</f>
        <v>11</v>
      </c>
      <c r="M7" s="157" t="s">
        <v>232</v>
      </c>
      <c r="N7" s="79">
        <f>O6</f>
        <v>5</v>
      </c>
      <c r="O7" s="162"/>
      <c r="P7" s="169"/>
      <c r="Q7" s="163"/>
      <c r="R7" s="78">
        <v>17</v>
      </c>
      <c r="S7" s="156" t="s">
        <v>232</v>
      </c>
      <c r="T7" s="75">
        <v>2</v>
      </c>
      <c r="U7" s="77">
        <f t="shared" si="0"/>
        <v>3</v>
      </c>
      <c r="V7" s="167">
        <v>3</v>
      </c>
      <c r="W7" s="156">
        <f t="shared" si="1"/>
        <v>53</v>
      </c>
      <c r="X7" s="156" t="s">
        <v>232</v>
      </c>
      <c r="Y7" s="156">
        <f t="shared" si="2"/>
        <v>27</v>
      </c>
      <c r="Z7" s="155">
        <f t="shared" si="3"/>
        <v>1.962962962962963</v>
      </c>
    </row>
    <row r="8" spans="1:26" ht="27.75" customHeight="1" thickBot="1" x14ac:dyDescent="0.4">
      <c r="A8" s="74" t="s">
        <v>44</v>
      </c>
      <c r="B8" s="73" t="s">
        <v>215</v>
      </c>
      <c r="C8" s="72">
        <f>T3</f>
        <v>4</v>
      </c>
      <c r="D8" s="71" t="s">
        <v>232</v>
      </c>
      <c r="E8" s="70">
        <f>R3</f>
        <v>14</v>
      </c>
      <c r="F8" s="72">
        <f>T4</f>
        <v>6</v>
      </c>
      <c r="G8" s="71" t="s">
        <v>232</v>
      </c>
      <c r="H8" s="70">
        <f>R4</f>
        <v>15</v>
      </c>
      <c r="I8" s="72">
        <f>T5</f>
        <v>1</v>
      </c>
      <c r="J8" s="71" t="s">
        <v>232</v>
      </c>
      <c r="K8" s="70">
        <f>R5</f>
        <v>24</v>
      </c>
      <c r="L8" s="72">
        <v>9</v>
      </c>
      <c r="M8" s="71" t="s">
        <v>232</v>
      </c>
      <c r="N8" s="70">
        <v>12</v>
      </c>
      <c r="O8" s="72">
        <v>2</v>
      </c>
      <c r="P8" s="154" t="s">
        <v>232</v>
      </c>
      <c r="Q8" s="70">
        <v>17</v>
      </c>
      <c r="R8" s="164"/>
      <c r="S8" s="170"/>
      <c r="T8" s="165"/>
      <c r="U8" s="69">
        <f t="shared" si="0"/>
        <v>0</v>
      </c>
      <c r="V8" s="172">
        <v>6</v>
      </c>
      <c r="W8" s="68">
        <f t="shared" si="1"/>
        <v>22</v>
      </c>
      <c r="X8" s="68" t="s">
        <v>232</v>
      </c>
      <c r="Y8" s="68">
        <f t="shared" si="2"/>
        <v>82</v>
      </c>
      <c r="Z8" s="67">
        <f t="shared" si="3"/>
        <v>0.26829268292682928</v>
      </c>
    </row>
    <row r="9" spans="1:26" x14ac:dyDescent="0.3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x14ac:dyDescent="0.3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x14ac:dyDescent="0.3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x14ac:dyDescent="0.3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x14ac:dyDescent="0.3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x14ac:dyDescent="0.3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x14ac:dyDescent="0.3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3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x14ac:dyDescent="0.3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x14ac:dyDescent="0.3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3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x14ac:dyDescent="0.3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x14ac:dyDescent="0.3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x14ac:dyDescent="0.3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x14ac:dyDescent="0.3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6" spans="1:26" x14ac:dyDescent="0.35">
      <c r="B26" s="82"/>
    </row>
    <row r="27" spans="1:26" x14ac:dyDescent="0.35">
      <c r="B27" s="82"/>
    </row>
    <row r="28" spans="1:26" x14ac:dyDescent="0.35">
      <c r="B28" s="82"/>
    </row>
  </sheetData>
  <mergeCells count="16">
    <mergeCell ref="A1:B2"/>
    <mergeCell ref="C1:E1"/>
    <mergeCell ref="F1:H1"/>
    <mergeCell ref="I1:K1"/>
    <mergeCell ref="L1:N1"/>
    <mergeCell ref="C2:E2"/>
    <mergeCell ref="F2:H2"/>
    <mergeCell ref="I2:K2"/>
    <mergeCell ref="L2:N2"/>
    <mergeCell ref="O1:Q1"/>
    <mergeCell ref="R1:T1"/>
    <mergeCell ref="U1:U2"/>
    <mergeCell ref="V1:V2"/>
    <mergeCell ref="W1:Z2"/>
    <mergeCell ref="O2:Q2"/>
    <mergeCell ref="R2:T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Informace</vt:lpstr>
      <vt:lpstr>hromadné foto</vt:lpstr>
      <vt:lpstr>seznam dětí</vt:lpstr>
      <vt:lpstr>hromadná soupiska + systém</vt:lpstr>
      <vt:lpstr>červená 1</vt:lpstr>
      <vt:lpstr>červená 2</vt:lpstr>
      <vt:lpstr>červená 3</vt:lpstr>
      <vt:lpstr>červená finále</vt:lpstr>
      <vt:lpstr>OČ 1</vt:lpstr>
      <vt:lpstr>OČ 2</vt:lpstr>
      <vt:lpstr>OČ 3</vt:lpstr>
      <vt:lpstr>OČ finále</vt:lpstr>
      <vt:lpstr>oranž 1</vt:lpstr>
      <vt:lpstr>oranž 2</vt:lpstr>
      <vt:lpstr>oranž finále</vt:lpstr>
      <vt:lpstr>žlutá 1</vt:lpstr>
      <vt:lpstr>žlutá 2</vt:lpstr>
      <vt:lpstr>žlutá finále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 Němcová</dc:creator>
  <cp:lastModifiedBy>Nikol Němcová</cp:lastModifiedBy>
  <dcterms:created xsi:type="dcterms:W3CDTF">2019-11-05T18:12:14Z</dcterms:created>
  <dcterms:modified xsi:type="dcterms:W3CDTF">2019-11-06T20:12:45Z</dcterms:modified>
</cp:coreProperties>
</file>