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lackvolley.sharepoint.com/sites/Akce/Sdilene dokumenty/2023 - Festival barevného minivolejbalu/Systém/"/>
    </mc:Choice>
  </mc:AlternateContent>
  <xr:revisionPtr revIDLastSave="268" documentId="8_{680B9C1C-3F82-4A96-91D2-D6FEAC979A6A}" xr6:coauthVersionLast="47" xr6:coauthVersionMax="47" xr10:uidLastSave="{16ACD1CB-A3C2-4CD7-8FF4-19620C2BCA07}"/>
  <bookViews>
    <workbookView xWindow="-108" yWindow="-108" windowWidth="23256" windowHeight="12456" xr2:uid="{A83478B9-567B-4C32-A43F-4ABA2DFAB119}"/>
  </bookViews>
  <sheets>
    <sheet name="Informace" sheetId="1" r:id="rId1"/>
    <sheet name="fotografie" sheetId="3" r:id="rId2"/>
    <sheet name="tisková zpráva" sheetId="56" r:id="rId3"/>
    <sheet name="hromadná soupiska" sheetId="47" r:id="rId4"/>
    <sheet name="systém hry_žlutá" sheetId="48" r:id="rId5"/>
    <sheet name="žlutá_A" sheetId="4" r:id="rId6"/>
    <sheet name="žlutá_B" sheetId="5" r:id="rId7"/>
    <sheet name="žlutá_C" sheetId="6" r:id="rId8"/>
    <sheet name="žlutá_F1" sheetId="7" r:id="rId9"/>
    <sheet name="žlutá_F2" sheetId="8" r:id="rId10"/>
    <sheet name="žlutá_F3" sheetId="9" r:id="rId11"/>
    <sheet name="systém hry_oranžová" sheetId="49" r:id="rId12"/>
    <sheet name="oranžová_A" sheetId="10" r:id="rId13"/>
    <sheet name="oranžová_B" sheetId="11" r:id="rId14"/>
    <sheet name="oranžová_C" sheetId="12" r:id="rId15"/>
    <sheet name="oranžová_D" sheetId="13" r:id="rId16"/>
    <sheet name="oranžová_W" sheetId="14" r:id="rId17"/>
    <sheet name="oranžová_X" sheetId="15" r:id="rId18"/>
    <sheet name="oranžová_Y" sheetId="16" r:id="rId19"/>
    <sheet name="oranžová_Z" sheetId="17" r:id="rId20"/>
    <sheet name="oranžová_F1" sheetId="18" r:id="rId21"/>
    <sheet name="oranžová_F2" sheetId="19" r:id="rId22"/>
    <sheet name="oranžová_F3" sheetId="20" r:id="rId23"/>
    <sheet name="oranžová_F4" sheetId="21" r:id="rId24"/>
    <sheet name="systém hry_OČ" sheetId="50" r:id="rId25"/>
    <sheet name="oranžovo-červená" sheetId="22" r:id="rId26"/>
    <sheet name="oranžovo-červená_F" sheetId="23" r:id="rId27"/>
    <sheet name="oranžovo-červená_Ú" sheetId="24" r:id="rId28"/>
    <sheet name="systém hry_červená" sheetId="51" r:id="rId29"/>
    <sheet name="červená_A" sheetId="25" r:id="rId30"/>
    <sheet name="červená_B" sheetId="26" r:id="rId31"/>
    <sheet name="červená_X" sheetId="27" r:id="rId32"/>
    <sheet name="červená_Y" sheetId="28" r:id="rId33"/>
    <sheet name="červená_F" sheetId="29" r:id="rId34"/>
    <sheet name="červená_Ú" sheetId="30" r:id="rId35"/>
    <sheet name="systém hry_zelená" sheetId="52" r:id="rId36"/>
    <sheet name="zelená" sheetId="31" r:id="rId37"/>
    <sheet name="Zelená_1-3" sheetId="32" r:id="rId38"/>
    <sheet name="Zelená_4-6" sheetId="33" r:id="rId39"/>
    <sheet name="systém hry_modrá" sheetId="53" r:id="rId40"/>
    <sheet name="modrá_ch_A" sheetId="34" r:id="rId41"/>
    <sheet name="modrá_ch_B" sheetId="35" r:id="rId42"/>
    <sheet name="modrá_ch_A2" sheetId="36" r:id="rId43"/>
    <sheet name="modrá_ch_výsledné pořadí" sheetId="37" r:id="rId44"/>
    <sheet name="systém hry_Md" sheetId="54" r:id="rId45"/>
    <sheet name="modrá_d_A" sheetId="38" r:id="rId46"/>
    <sheet name="modrá_d_B" sheetId="39" r:id="rId47"/>
    <sheet name="modrá_d_C" sheetId="40" r:id="rId48"/>
    <sheet name="modrá_d_X" sheetId="41" r:id="rId49"/>
    <sheet name="modrá_d_Y" sheetId="42" r:id="rId50"/>
    <sheet name="modrá_d_Z" sheetId="43" r:id="rId51"/>
    <sheet name="Modrá_d_F1" sheetId="44" r:id="rId52"/>
    <sheet name="Modrá_d_F2" sheetId="45" r:id="rId53"/>
    <sheet name="Modrá_d_F3" sheetId="46" r:id="rId5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46" l="1"/>
  <c r="F2" i="46"/>
  <c r="I2" i="46"/>
  <c r="L2" i="46"/>
  <c r="O3" i="46"/>
  <c r="Q3" i="46"/>
  <c r="S3" i="46"/>
  <c r="T3" i="46"/>
  <c r="C4" i="46"/>
  <c r="E4" i="46"/>
  <c r="O4" i="46"/>
  <c r="Q4" i="46"/>
  <c r="T4" i="46" s="1"/>
  <c r="S4" i="46"/>
  <c r="C5" i="46"/>
  <c r="E5" i="46"/>
  <c r="S5" i="46" s="1"/>
  <c r="F5" i="46"/>
  <c r="H5" i="46"/>
  <c r="Q5" i="46"/>
  <c r="C6" i="46"/>
  <c r="O6" i="46" s="1"/>
  <c r="E6" i="46"/>
  <c r="S6" i="46" s="1"/>
  <c r="F6" i="46"/>
  <c r="H6" i="46"/>
  <c r="I6" i="46"/>
  <c r="K6" i="46"/>
  <c r="C2" i="45"/>
  <c r="F2" i="45"/>
  <c r="I2" i="45"/>
  <c r="L2" i="45"/>
  <c r="O3" i="45"/>
  <c r="Q3" i="45"/>
  <c r="S3" i="45"/>
  <c r="T3" i="45"/>
  <c r="C4" i="45"/>
  <c r="E4" i="45"/>
  <c r="O4" i="45"/>
  <c r="Q4" i="45"/>
  <c r="T4" i="45" s="1"/>
  <c r="S4" i="45"/>
  <c r="C5" i="45"/>
  <c r="E5" i="45"/>
  <c r="S5" i="45" s="1"/>
  <c r="F5" i="45"/>
  <c r="H5" i="45"/>
  <c r="Q5" i="45"/>
  <c r="C6" i="45"/>
  <c r="O6" i="45" s="1"/>
  <c r="E6" i="45"/>
  <c r="S6" i="45" s="1"/>
  <c r="F6" i="45"/>
  <c r="H6" i="45"/>
  <c r="I6" i="45"/>
  <c r="K6" i="45"/>
  <c r="C2" i="44"/>
  <c r="F2" i="44"/>
  <c r="I2" i="44"/>
  <c r="L2" i="44"/>
  <c r="O2" i="44"/>
  <c r="R3" i="44"/>
  <c r="T3" i="44"/>
  <c r="W3" i="44" s="1"/>
  <c r="V3" i="44"/>
  <c r="C4" i="44"/>
  <c r="E4" i="44"/>
  <c r="V4" i="44" s="1"/>
  <c r="W4" i="44" s="1"/>
  <c r="R4" i="44"/>
  <c r="T4" i="44"/>
  <c r="C5" i="44"/>
  <c r="T5" i="44" s="1"/>
  <c r="E5" i="44"/>
  <c r="F5" i="44"/>
  <c r="H5" i="44"/>
  <c r="V5" i="44" s="1"/>
  <c r="R5" i="44"/>
  <c r="C6" i="44"/>
  <c r="T6" i="44" s="1"/>
  <c r="W6" i="44" s="1"/>
  <c r="E6" i="44"/>
  <c r="F6" i="44"/>
  <c r="H6" i="44"/>
  <c r="I6" i="44"/>
  <c r="K6" i="44"/>
  <c r="V6" i="44"/>
  <c r="C7" i="44"/>
  <c r="E7" i="44"/>
  <c r="R7" i="44" s="1"/>
  <c r="F7" i="44"/>
  <c r="T7" i="44" s="1"/>
  <c r="W7" i="44" s="1"/>
  <c r="H7" i="44"/>
  <c r="I7" i="44"/>
  <c r="K7" i="44"/>
  <c r="L7" i="44"/>
  <c r="N7" i="44"/>
  <c r="V7" i="44"/>
  <c r="C2" i="43"/>
  <c r="F2" i="43"/>
  <c r="I2" i="43"/>
  <c r="L2" i="43"/>
  <c r="O3" i="43"/>
  <c r="Q3" i="43"/>
  <c r="T3" i="43" s="1"/>
  <c r="S3" i="43"/>
  <c r="C4" i="43"/>
  <c r="O4" i="43" s="1"/>
  <c r="E4" i="43"/>
  <c r="S4" i="43"/>
  <c r="C5" i="43"/>
  <c r="Q5" i="43" s="1"/>
  <c r="T5" i="43" s="1"/>
  <c r="E5" i="43"/>
  <c r="F5" i="43"/>
  <c r="O5" i="43" s="1"/>
  <c r="H5" i="43"/>
  <c r="S5" i="43"/>
  <c r="C6" i="43"/>
  <c r="E6" i="43"/>
  <c r="F6" i="43"/>
  <c r="Q6" i="43" s="1"/>
  <c r="H6" i="43"/>
  <c r="S6" i="43" s="1"/>
  <c r="I6" i="43"/>
  <c r="K6" i="43"/>
  <c r="O6" i="43"/>
  <c r="C2" i="42"/>
  <c r="F2" i="42"/>
  <c r="I2" i="42"/>
  <c r="L2" i="42"/>
  <c r="O3" i="42"/>
  <c r="Q3" i="42"/>
  <c r="T3" i="42" s="1"/>
  <c r="S3" i="42"/>
  <c r="C4" i="42"/>
  <c r="O4" i="42" s="1"/>
  <c r="E4" i="42"/>
  <c r="S4" i="42"/>
  <c r="C5" i="42"/>
  <c r="Q5" i="42" s="1"/>
  <c r="T5" i="42" s="1"/>
  <c r="E5" i="42"/>
  <c r="F5" i="42"/>
  <c r="O5" i="42" s="1"/>
  <c r="H5" i="42"/>
  <c r="S5" i="42"/>
  <c r="C6" i="42"/>
  <c r="E6" i="42"/>
  <c r="F6" i="42"/>
  <c r="Q6" i="42" s="1"/>
  <c r="T6" i="42" s="1"/>
  <c r="H6" i="42"/>
  <c r="S6" i="42" s="1"/>
  <c r="I6" i="42"/>
  <c r="K6" i="42"/>
  <c r="O6" i="42"/>
  <c r="C2" i="41"/>
  <c r="F2" i="41"/>
  <c r="I2" i="41"/>
  <c r="L2" i="41"/>
  <c r="O2" i="41"/>
  <c r="R3" i="41"/>
  <c r="T3" i="41"/>
  <c r="V3" i="41"/>
  <c r="W3" i="41"/>
  <c r="C4" i="41"/>
  <c r="R4" i="41" s="1"/>
  <c r="E4" i="41"/>
  <c r="T4" i="41"/>
  <c r="W4" i="41" s="1"/>
  <c r="V4" i="41"/>
  <c r="C5" i="41"/>
  <c r="E5" i="41"/>
  <c r="V5" i="41" s="1"/>
  <c r="F5" i="41"/>
  <c r="H5" i="41"/>
  <c r="T5" i="41"/>
  <c r="C6" i="41"/>
  <c r="E6" i="41"/>
  <c r="R6" i="41" s="1"/>
  <c r="F6" i="41"/>
  <c r="T6" i="41" s="1"/>
  <c r="H6" i="41"/>
  <c r="I6" i="41"/>
  <c r="K6" i="41"/>
  <c r="V6" i="41" s="1"/>
  <c r="C7" i="41"/>
  <c r="T7" i="41" s="1"/>
  <c r="E7" i="41"/>
  <c r="F7" i="41"/>
  <c r="H7" i="41"/>
  <c r="R7" i="41" s="1"/>
  <c r="I7" i="41"/>
  <c r="K7" i="41"/>
  <c r="L7" i="41"/>
  <c r="N7" i="41"/>
  <c r="C2" i="40"/>
  <c r="F2" i="40"/>
  <c r="I2" i="40"/>
  <c r="L2" i="40"/>
  <c r="O2" i="40"/>
  <c r="R3" i="40"/>
  <c r="T3" i="40"/>
  <c r="V3" i="40"/>
  <c r="W3" i="40" s="1"/>
  <c r="C4" i="40"/>
  <c r="E4" i="40"/>
  <c r="R4" i="40"/>
  <c r="T4" i="40"/>
  <c r="W4" i="40" s="1"/>
  <c r="V4" i="40"/>
  <c r="C5" i="40"/>
  <c r="T5" i="40" s="1"/>
  <c r="E5" i="40"/>
  <c r="V5" i="40" s="1"/>
  <c r="F5" i="40"/>
  <c r="H5" i="40"/>
  <c r="R5" i="40"/>
  <c r="C6" i="40"/>
  <c r="R6" i="40" s="1"/>
  <c r="E6" i="40"/>
  <c r="F6" i="40"/>
  <c r="H6" i="40"/>
  <c r="I6" i="40"/>
  <c r="K6" i="40"/>
  <c r="V6" i="40"/>
  <c r="C7" i="40"/>
  <c r="T7" i="40" s="1"/>
  <c r="W7" i="40" s="1"/>
  <c r="E7" i="40"/>
  <c r="F7" i="40"/>
  <c r="R7" i="40" s="1"/>
  <c r="H7" i="40"/>
  <c r="I7" i="40"/>
  <c r="K7" i="40"/>
  <c r="L7" i="40"/>
  <c r="N7" i="40"/>
  <c r="V7" i="40"/>
  <c r="C2" i="39"/>
  <c r="F2" i="39"/>
  <c r="I2" i="39"/>
  <c r="L2" i="39"/>
  <c r="O3" i="39"/>
  <c r="Q3" i="39"/>
  <c r="S3" i="39"/>
  <c r="T3" i="39" s="1"/>
  <c r="C4" i="39"/>
  <c r="E4" i="39"/>
  <c r="O4" i="39"/>
  <c r="Q4" i="39"/>
  <c r="T4" i="39" s="1"/>
  <c r="S4" i="39"/>
  <c r="C5" i="39"/>
  <c r="Q5" i="39" s="1"/>
  <c r="E5" i="39"/>
  <c r="S5" i="39" s="1"/>
  <c r="F5" i="39"/>
  <c r="H5" i="39"/>
  <c r="O5" i="39"/>
  <c r="C6" i="39"/>
  <c r="O6" i="39" s="1"/>
  <c r="E6" i="39"/>
  <c r="F6" i="39"/>
  <c r="H6" i="39"/>
  <c r="I6" i="39"/>
  <c r="K6" i="39"/>
  <c r="S6" i="39"/>
  <c r="C2" i="38"/>
  <c r="F2" i="38"/>
  <c r="I2" i="38"/>
  <c r="L2" i="38"/>
  <c r="O3" i="38"/>
  <c r="Q3" i="38"/>
  <c r="S3" i="38"/>
  <c r="T3" i="38" s="1"/>
  <c r="C4" i="38"/>
  <c r="E4" i="38"/>
  <c r="O4" i="38"/>
  <c r="Q4" i="38"/>
  <c r="T4" i="38" s="1"/>
  <c r="S4" i="38"/>
  <c r="C5" i="38"/>
  <c r="Q5" i="38" s="1"/>
  <c r="E5" i="38"/>
  <c r="S5" i="38" s="1"/>
  <c r="F5" i="38"/>
  <c r="H5" i="38"/>
  <c r="O5" i="38"/>
  <c r="C6" i="38"/>
  <c r="O6" i="38" s="1"/>
  <c r="E6" i="38"/>
  <c r="F6" i="38"/>
  <c r="H6" i="38"/>
  <c r="I6" i="38"/>
  <c r="K6" i="38"/>
  <c r="S6" i="38"/>
  <c r="E5" i="37"/>
  <c r="E6" i="37"/>
  <c r="E7" i="37"/>
  <c r="E8" i="37"/>
  <c r="E9" i="37"/>
  <c r="E10" i="37"/>
  <c r="E11" i="37"/>
  <c r="E12" i="37"/>
  <c r="E13" i="37"/>
  <c r="E4" i="37"/>
  <c r="C12" i="37"/>
  <c r="C10" i="37"/>
  <c r="C9" i="37"/>
  <c r="C8" i="37"/>
  <c r="C6" i="37"/>
  <c r="C5" i="37"/>
  <c r="AJ7" i="36"/>
  <c r="AJ4" i="36"/>
  <c r="AJ5" i="36"/>
  <c r="X4" i="35"/>
  <c r="X3" i="35"/>
  <c r="X6" i="35"/>
  <c r="X5" i="34"/>
  <c r="X4" i="34"/>
  <c r="X7" i="34"/>
  <c r="C2" i="36"/>
  <c r="F2" i="36"/>
  <c r="I2" i="36"/>
  <c r="L2" i="36"/>
  <c r="O2" i="36"/>
  <c r="R2" i="36"/>
  <c r="U2" i="36"/>
  <c r="X2" i="36"/>
  <c r="AA2" i="36"/>
  <c r="AD3" i="36"/>
  <c r="AF3" i="36"/>
  <c r="AH3" i="36"/>
  <c r="AI3" i="36"/>
  <c r="C4" i="36"/>
  <c r="AD4" i="36" s="1"/>
  <c r="E4" i="36"/>
  <c r="AF4" i="36"/>
  <c r="AI4" i="36" s="1"/>
  <c r="AH4" i="36"/>
  <c r="C5" i="36"/>
  <c r="E5" i="36"/>
  <c r="AH5" i="36" s="1"/>
  <c r="F5" i="36"/>
  <c r="H5" i="36"/>
  <c r="AF5" i="36"/>
  <c r="AI5" i="36" s="1"/>
  <c r="C6" i="36"/>
  <c r="E6" i="36"/>
  <c r="AD6" i="36" s="1"/>
  <c r="F6" i="36"/>
  <c r="AF6" i="36" s="1"/>
  <c r="H6" i="36"/>
  <c r="I6" i="36"/>
  <c r="K6" i="36"/>
  <c r="C7" i="36"/>
  <c r="AF7" i="36" s="1"/>
  <c r="E7" i="36"/>
  <c r="F7" i="36"/>
  <c r="H7" i="36"/>
  <c r="AD7" i="36" s="1"/>
  <c r="I7" i="36"/>
  <c r="K7" i="36"/>
  <c r="L7" i="36"/>
  <c r="N7" i="36"/>
  <c r="C8" i="36"/>
  <c r="AD8" i="36" s="1"/>
  <c r="E8" i="36"/>
  <c r="F8" i="36"/>
  <c r="I8" i="36"/>
  <c r="K8" i="36"/>
  <c r="L8" i="36"/>
  <c r="N8" i="36"/>
  <c r="O8" i="36"/>
  <c r="Q8" i="36"/>
  <c r="AH8" i="36"/>
  <c r="C9" i="36"/>
  <c r="E9" i="36"/>
  <c r="F9" i="36"/>
  <c r="AD9" i="36" s="1"/>
  <c r="H9" i="36"/>
  <c r="I9" i="36"/>
  <c r="K9" i="36"/>
  <c r="L9" i="36"/>
  <c r="N9" i="36"/>
  <c r="O9" i="36"/>
  <c r="Q9" i="36"/>
  <c r="R9" i="36"/>
  <c r="T9" i="36"/>
  <c r="AH9" i="36"/>
  <c r="C10" i="36"/>
  <c r="E10" i="36"/>
  <c r="AH10" i="36" s="1"/>
  <c r="F10" i="36"/>
  <c r="AF10" i="36" s="1"/>
  <c r="H10" i="36"/>
  <c r="I10" i="36"/>
  <c r="K10" i="36"/>
  <c r="L10" i="36"/>
  <c r="N10" i="36"/>
  <c r="O10" i="36"/>
  <c r="Q10" i="36"/>
  <c r="R10" i="36"/>
  <c r="T10" i="36"/>
  <c r="U10" i="36"/>
  <c r="W10" i="36"/>
  <c r="AD10" i="36"/>
  <c r="C11" i="36"/>
  <c r="AF11" i="36" s="1"/>
  <c r="E11" i="36"/>
  <c r="AH11" i="36" s="1"/>
  <c r="F11" i="36"/>
  <c r="H11" i="36"/>
  <c r="I11" i="36"/>
  <c r="K11" i="36"/>
  <c r="L11" i="36"/>
  <c r="N11" i="36"/>
  <c r="O11" i="36"/>
  <c r="Q11" i="36"/>
  <c r="R11" i="36"/>
  <c r="T11" i="36"/>
  <c r="U11" i="36"/>
  <c r="W11" i="36"/>
  <c r="X11" i="36"/>
  <c r="Z11" i="36"/>
  <c r="AD11" i="36"/>
  <c r="C2" i="35"/>
  <c r="F2" i="35"/>
  <c r="I2" i="35"/>
  <c r="L2" i="35"/>
  <c r="O2" i="35"/>
  <c r="R3" i="35"/>
  <c r="T3" i="35"/>
  <c r="W3" i="35" s="1"/>
  <c r="V3" i="35"/>
  <c r="C4" i="35"/>
  <c r="T4" i="35" s="1"/>
  <c r="E4" i="35"/>
  <c r="V4" i="35" s="1"/>
  <c r="R4" i="35"/>
  <c r="C5" i="35"/>
  <c r="T5" i="35" s="1"/>
  <c r="W5" i="35" s="1"/>
  <c r="E5" i="35"/>
  <c r="F5" i="35"/>
  <c r="H5" i="35"/>
  <c r="V5" i="35" s="1"/>
  <c r="R5" i="35"/>
  <c r="C6" i="35"/>
  <c r="R6" i="35" s="1"/>
  <c r="E6" i="35"/>
  <c r="F6" i="35"/>
  <c r="H6" i="35"/>
  <c r="I6" i="35"/>
  <c r="K6" i="35"/>
  <c r="V6" i="35"/>
  <c r="C7" i="35"/>
  <c r="E7" i="35"/>
  <c r="R7" i="35" s="1"/>
  <c r="F7" i="35"/>
  <c r="T7" i="35" s="1"/>
  <c r="W7" i="35" s="1"/>
  <c r="H7" i="35"/>
  <c r="I7" i="35"/>
  <c r="K7" i="35"/>
  <c r="L7" i="35"/>
  <c r="N7" i="35"/>
  <c r="V7" i="35"/>
  <c r="C2" i="34"/>
  <c r="F2" i="34"/>
  <c r="I2" i="34"/>
  <c r="L2" i="34"/>
  <c r="O2" i="34"/>
  <c r="R3" i="34"/>
  <c r="T3" i="34"/>
  <c r="W3" i="34" s="1"/>
  <c r="V3" i="34"/>
  <c r="C4" i="34"/>
  <c r="R4" i="34" s="1"/>
  <c r="E4" i="34"/>
  <c r="V4" i="34" s="1"/>
  <c r="C5" i="34"/>
  <c r="E5" i="34"/>
  <c r="R5" i="34" s="1"/>
  <c r="F5" i="34"/>
  <c r="T5" i="34" s="1"/>
  <c r="H5" i="34"/>
  <c r="V5" i="34" s="1"/>
  <c r="C6" i="34"/>
  <c r="E6" i="34"/>
  <c r="F6" i="34"/>
  <c r="H6" i="34"/>
  <c r="V6" i="34" s="1"/>
  <c r="I6" i="34"/>
  <c r="K6" i="34"/>
  <c r="T6" i="34"/>
  <c r="C7" i="34"/>
  <c r="E7" i="34"/>
  <c r="R7" i="34" s="1"/>
  <c r="F7" i="34"/>
  <c r="H7" i="34"/>
  <c r="V7" i="34" s="1"/>
  <c r="I7" i="34"/>
  <c r="K7" i="34"/>
  <c r="L7" i="34"/>
  <c r="N7" i="34"/>
  <c r="T7" i="34"/>
  <c r="W7" i="34" s="1"/>
  <c r="C2" i="33"/>
  <c r="F2" i="33"/>
  <c r="I2" i="33"/>
  <c r="L2" i="33"/>
  <c r="O3" i="33"/>
  <c r="Q3" i="33"/>
  <c r="S3" i="33"/>
  <c r="T3" i="33"/>
  <c r="C5" i="33"/>
  <c r="O5" i="33" s="1"/>
  <c r="E5" i="33"/>
  <c r="Q5" i="33"/>
  <c r="T5" i="33" s="1"/>
  <c r="C6" i="33"/>
  <c r="E6" i="33"/>
  <c r="S5" i="33" s="1"/>
  <c r="C7" i="33"/>
  <c r="Q7" i="33" s="1"/>
  <c r="E7" i="33"/>
  <c r="F7" i="33"/>
  <c r="H7" i="33"/>
  <c r="O7" i="33" s="1"/>
  <c r="C8" i="33"/>
  <c r="E8" i="33"/>
  <c r="F8" i="33"/>
  <c r="H8" i="33"/>
  <c r="C9" i="33"/>
  <c r="O9" i="33" s="1"/>
  <c r="E9" i="33"/>
  <c r="F9" i="33"/>
  <c r="H9" i="33"/>
  <c r="S9" i="33" s="1"/>
  <c r="I9" i="33"/>
  <c r="K9" i="33"/>
  <c r="Q9" i="33"/>
  <c r="T9" i="33" s="1"/>
  <c r="C10" i="33"/>
  <c r="E10" i="33"/>
  <c r="F10" i="33"/>
  <c r="H10" i="33"/>
  <c r="I10" i="33"/>
  <c r="K10" i="33"/>
  <c r="C2" i="32"/>
  <c r="F2" i="32"/>
  <c r="I2" i="32"/>
  <c r="L2" i="32"/>
  <c r="O3" i="32"/>
  <c r="Q3" i="32"/>
  <c r="S3" i="32"/>
  <c r="T3" i="32"/>
  <c r="C5" i="32"/>
  <c r="O5" i="32" s="1"/>
  <c r="E5" i="32"/>
  <c r="Q5" i="32"/>
  <c r="C6" i="32"/>
  <c r="E6" i="32"/>
  <c r="S5" i="32" s="1"/>
  <c r="C7" i="32"/>
  <c r="Q7" i="32" s="1"/>
  <c r="E7" i="32"/>
  <c r="F7" i="32"/>
  <c r="H7" i="32"/>
  <c r="O7" i="32" s="1"/>
  <c r="C8" i="32"/>
  <c r="E8" i="32"/>
  <c r="F8" i="32"/>
  <c r="H8" i="32"/>
  <c r="C9" i="32"/>
  <c r="O9" i="32" s="1"/>
  <c r="E9" i="32"/>
  <c r="F9" i="32"/>
  <c r="H9" i="32"/>
  <c r="S9" i="32" s="1"/>
  <c r="I9" i="32"/>
  <c r="K9" i="32"/>
  <c r="Q9" i="32"/>
  <c r="C10" i="32"/>
  <c r="E10" i="32"/>
  <c r="F10" i="32"/>
  <c r="H10" i="32"/>
  <c r="I10" i="32"/>
  <c r="K10" i="32"/>
  <c r="C2" i="31"/>
  <c r="F2" i="31"/>
  <c r="I2" i="31"/>
  <c r="L2" i="31"/>
  <c r="O2" i="31"/>
  <c r="R2" i="31"/>
  <c r="U3" i="31"/>
  <c r="W3" i="31"/>
  <c r="Z3" i="31" s="1"/>
  <c r="Y3" i="31"/>
  <c r="C5" i="31"/>
  <c r="U5" i="31" s="1"/>
  <c r="E5" i="31"/>
  <c r="Y5" i="31" s="1"/>
  <c r="C6" i="31"/>
  <c r="E6" i="31"/>
  <c r="C7" i="31"/>
  <c r="E7" i="31"/>
  <c r="U7" i="31" s="1"/>
  <c r="F7" i="31"/>
  <c r="H7" i="31"/>
  <c r="Y7" i="31" s="1"/>
  <c r="W7" i="31"/>
  <c r="Z7" i="31" s="1"/>
  <c r="C8" i="31"/>
  <c r="E8" i="31"/>
  <c r="F8" i="31"/>
  <c r="H8" i="31"/>
  <c r="C9" i="31"/>
  <c r="U9" i="31" s="1"/>
  <c r="E9" i="31"/>
  <c r="F9" i="31"/>
  <c r="H9" i="31"/>
  <c r="I9" i="31"/>
  <c r="K9" i="31"/>
  <c r="C10" i="31"/>
  <c r="E10" i="31"/>
  <c r="F10" i="31"/>
  <c r="W9" i="31" s="1"/>
  <c r="H10" i="31"/>
  <c r="Y9" i="31" s="1"/>
  <c r="I10" i="31"/>
  <c r="K10" i="31"/>
  <c r="C11" i="31"/>
  <c r="E11" i="31"/>
  <c r="U11" i="31" s="1"/>
  <c r="F11" i="31"/>
  <c r="H11" i="31"/>
  <c r="Y11" i="31" s="1"/>
  <c r="I11" i="31"/>
  <c r="K11" i="31"/>
  <c r="L11" i="31"/>
  <c r="N11" i="31"/>
  <c r="W11" i="31"/>
  <c r="Z11" i="31" s="1"/>
  <c r="C12" i="31"/>
  <c r="E12" i="31"/>
  <c r="F12" i="31"/>
  <c r="H12" i="31"/>
  <c r="I12" i="31"/>
  <c r="K12" i="31"/>
  <c r="L12" i="31"/>
  <c r="N12" i="31"/>
  <c r="C13" i="31"/>
  <c r="U13" i="31" s="1"/>
  <c r="E13" i="31"/>
  <c r="F13" i="31"/>
  <c r="H13" i="31"/>
  <c r="I13" i="31"/>
  <c r="K13" i="31"/>
  <c r="L13" i="31"/>
  <c r="N13" i="31"/>
  <c r="O13" i="31"/>
  <c r="Q13" i="31"/>
  <c r="C14" i="31"/>
  <c r="E14" i="31"/>
  <c r="F14" i="31"/>
  <c r="W13" i="31" s="1"/>
  <c r="Z13" i="31" s="1"/>
  <c r="H14" i="31"/>
  <c r="Y13" i="31" s="1"/>
  <c r="I14" i="31"/>
  <c r="K14" i="31"/>
  <c r="L14" i="31"/>
  <c r="N14" i="31"/>
  <c r="O14" i="31"/>
  <c r="Q14" i="31"/>
  <c r="C2" i="30"/>
  <c r="F2" i="30"/>
  <c r="I2" i="30"/>
  <c r="L2" i="30"/>
  <c r="O2" i="30"/>
  <c r="R3" i="30"/>
  <c r="T3" i="30"/>
  <c r="W3" i="30" s="1"/>
  <c r="V3" i="30"/>
  <c r="C4" i="30"/>
  <c r="T4" i="30" s="1"/>
  <c r="W4" i="30" s="1"/>
  <c r="E4" i="30"/>
  <c r="R4" i="30"/>
  <c r="V4" i="30"/>
  <c r="C5" i="30"/>
  <c r="T5" i="30" s="1"/>
  <c r="W5" i="30" s="1"/>
  <c r="E5" i="30"/>
  <c r="F5" i="30"/>
  <c r="H5" i="30"/>
  <c r="R5" i="30"/>
  <c r="V5" i="30"/>
  <c r="C6" i="30"/>
  <c r="R6" i="30" s="1"/>
  <c r="E6" i="30"/>
  <c r="F6" i="30"/>
  <c r="H6" i="30"/>
  <c r="I6" i="30"/>
  <c r="K6" i="30"/>
  <c r="V6" i="30"/>
  <c r="C7" i="30"/>
  <c r="T7" i="30" s="1"/>
  <c r="W7" i="30" s="1"/>
  <c r="E7" i="30"/>
  <c r="F7" i="30"/>
  <c r="R7" i="30" s="1"/>
  <c r="H7" i="30"/>
  <c r="I7" i="30"/>
  <c r="K7" i="30"/>
  <c r="L7" i="30"/>
  <c r="N7" i="30"/>
  <c r="V7" i="30"/>
  <c r="C2" i="29"/>
  <c r="F2" i="29"/>
  <c r="I2" i="29"/>
  <c r="L2" i="29"/>
  <c r="O2" i="29"/>
  <c r="R3" i="29"/>
  <c r="T3" i="29"/>
  <c r="W3" i="29" s="1"/>
  <c r="V3" i="29"/>
  <c r="C4" i="29"/>
  <c r="R4" i="29" s="1"/>
  <c r="E4" i="29"/>
  <c r="V4" i="29" s="1"/>
  <c r="W4" i="29" s="1"/>
  <c r="T4" i="29"/>
  <c r="C5" i="29"/>
  <c r="E5" i="29"/>
  <c r="R5" i="29" s="1"/>
  <c r="F5" i="29"/>
  <c r="H5" i="29"/>
  <c r="V5" i="29" s="1"/>
  <c r="W5" i="29" s="1"/>
  <c r="T5" i="29"/>
  <c r="C6" i="29"/>
  <c r="E6" i="29"/>
  <c r="R6" i="29" s="1"/>
  <c r="F6" i="29"/>
  <c r="H6" i="29"/>
  <c r="V6" i="29" s="1"/>
  <c r="I6" i="29"/>
  <c r="K6" i="29"/>
  <c r="T6" i="29"/>
  <c r="C7" i="29"/>
  <c r="E7" i="29"/>
  <c r="R7" i="29" s="1"/>
  <c r="F7" i="29"/>
  <c r="H7" i="29"/>
  <c r="V7" i="29" s="1"/>
  <c r="I7" i="29"/>
  <c r="K7" i="29"/>
  <c r="L7" i="29"/>
  <c r="N7" i="29"/>
  <c r="T7" i="29"/>
  <c r="W7" i="29" s="1"/>
  <c r="C2" i="28"/>
  <c r="F2" i="28"/>
  <c r="I2" i="28"/>
  <c r="L2" i="28"/>
  <c r="O2" i="28"/>
  <c r="R3" i="28"/>
  <c r="T3" i="28"/>
  <c r="W3" i="28" s="1"/>
  <c r="V3" i="28"/>
  <c r="C4" i="28"/>
  <c r="T4" i="28" s="1"/>
  <c r="E4" i="28"/>
  <c r="V4" i="28" s="1"/>
  <c r="R4" i="28"/>
  <c r="C5" i="28"/>
  <c r="T5" i="28" s="1"/>
  <c r="W5" i="28" s="1"/>
  <c r="E5" i="28"/>
  <c r="F5" i="28"/>
  <c r="H5" i="28"/>
  <c r="V5" i="28" s="1"/>
  <c r="R5" i="28"/>
  <c r="C6" i="28"/>
  <c r="T6" i="28" s="1"/>
  <c r="W6" i="28" s="1"/>
  <c r="E6" i="28"/>
  <c r="F6" i="28"/>
  <c r="H6" i="28"/>
  <c r="I6" i="28"/>
  <c r="K6" i="28"/>
  <c r="V6" i="28"/>
  <c r="C7" i="28"/>
  <c r="E7" i="28"/>
  <c r="R7" i="28" s="1"/>
  <c r="F7" i="28"/>
  <c r="T7" i="28" s="1"/>
  <c r="W7" i="28" s="1"/>
  <c r="H7" i="28"/>
  <c r="I7" i="28"/>
  <c r="K7" i="28"/>
  <c r="L7" i="28"/>
  <c r="N7" i="28"/>
  <c r="V7" i="28"/>
  <c r="C2" i="27"/>
  <c r="F2" i="27"/>
  <c r="I2" i="27"/>
  <c r="L2" i="27"/>
  <c r="O2" i="27"/>
  <c r="R3" i="27"/>
  <c r="T3" i="27"/>
  <c r="W3" i="27" s="1"/>
  <c r="V3" i="27"/>
  <c r="C4" i="27"/>
  <c r="R4" i="27" s="1"/>
  <c r="E4" i="27"/>
  <c r="V4" i="27" s="1"/>
  <c r="C5" i="27"/>
  <c r="E5" i="27"/>
  <c r="R5" i="27" s="1"/>
  <c r="F5" i="27"/>
  <c r="T5" i="27" s="1"/>
  <c r="H5" i="27"/>
  <c r="V5" i="27" s="1"/>
  <c r="C6" i="27"/>
  <c r="E6" i="27"/>
  <c r="F6" i="27"/>
  <c r="H6" i="27"/>
  <c r="V6" i="27" s="1"/>
  <c r="I6" i="27"/>
  <c r="K6" i="27"/>
  <c r="T6" i="27"/>
  <c r="C7" i="27"/>
  <c r="E7" i="27"/>
  <c r="R7" i="27" s="1"/>
  <c r="F7" i="27"/>
  <c r="H7" i="27"/>
  <c r="V7" i="27" s="1"/>
  <c r="I7" i="27"/>
  <c r="K7" i="27"/>
  <c r="L7" i="27"/>
  <c r="N7" i="27"/>
  <c r="T7" i="27"/>
  <c r="W7" i="27" s="1"/>
  <c r="C2" i="26"/>
  <c r="F2" i="26"/>
  <c r="I2" i="26"/>
  <c r="L2" i="26"/>
  <c r="O2" i="26"/>
  <c r="R3" i="26"/>
  <c r="T3" i="26"/>
  <c r="V3" i="26"/>
  <c r="W3" i="26"/>
  <c r="C4" i="26"/>
  <c r="T4" i="26" s="1"/>
  <c r="W4" i="26" s="1"/>
  <c r="E4" i="26"/>
  <c r="V4" i="26"/>
  <c r="C5" i="26"/>
  <c r="E5" i="26"/>
  <c r="R5" i="26" s="1"/>
  <c r="F5" i="26"/>
  <c r="T5" i="26" s="1"/>
  <c r="W5" i="26" s="1"/>
  <c r="H5" i="26"/>
  <c r="V5" i="26"/>
  <c r="C6" i="26"/>
  <c r="T6" i="26" s="1"/>
  <c r="W6" i="26" s="1"/>
  <c r="E6" i="26"/>
  <c r="F6" i="26"/>
  <c r="H6" i="26"/>
  <c r="I6" i="26"/>
  <c r="K6" i="26"/>
  <c r="V6" i="26" s="1"/>
  <c r="R6" i="26"/>
  <c r="C7" i="26"/>
  <c r="T7" i="26" s="1"/>
  <c r="W7" i="26" s="1"/>
  <c r="E7" i="26"/>
  <c r="F7" i="26"/>
  <c r="H7" i="26"/>
  <c r="V7" i="26" s="1"/>
  <c r="I7" i="26"/>
  <c r="K7" i="26"/>
  <c r="L7" i="26"/>
  <c r="N7" i="26"/>
  <c r="R7" i="26"/>
  <c r="C2" i="25"/>
  <c r="F2" i="25"/>
  <c r="I2" i="25"/>
  <c r="L2" i="25"/>
  <c r="O2" i="25"/>
  <c r="R3" i="25"/>
  <c r="T3" i="25"/>
  <c r="V3" i="25"/>
  <c r="W3" i="25"/>
  <c r="C4" i="25"/>
  <c r="E4" i="25"/>
  <c r="R4" i="25"/>
  <c r="T4" i="25"/>
  <c r="W4" i="25" s="1"/>
  <c r="V4" i="25"/>
  <c r="C5" i="25"/>
  <c r="E5" i="25"/>
  <c r="V5" i="25" s="1"/>
  <c r="F5" i="25"/>
  <c r="H5" i="25"/>
  <c r="T5" i="25"/>
  <c r="C6" i="25"/>
  <c r="R6" i="25" s="1"/>
  <c r="E6" i="25"/>
  <c r="F6" i="25"/>
  <c r="H6" i="25"/>
  <c r="I6" i="25"/>
  <c r="K6" i="25"/>
  <c r="V6" i="25" s="1"/>
  <c r="C7" i="25"/>
  <c r="T7" i="25" s="1"/>
  <c r="E7" i="25"/>
  <c r="F7" i="25"/>
  <c r="R7" i="25" s="1"/>
  <c r="H7" i="25"/>
  <c r="V7" i="25" s="1"/>
  <c r="I7" i="25"/>
  <c r="K7" i="25"/>
  <c r="L7" i="25"/>
  <c r="N7" i="25"/>
  <c r="C2" i="24"/>
  <c r="F2" i="24"/>
  <c r="I2" i="24"/>
  <c r="L2" i="24"/>
  <c r="O2" i="24"/>
  <c r="R3" i="24"/>
  <c r="T3" i="24"/>
  <c r="W3" i="24" s="1"/>
  <c r="V3" i="24"/>
  <c r="C4" i="24"/>
  <c r="T4" i="24" s="1"/>
  <c r="E4" i="24"/>
  <c r="V4" i="24" s="1"/>
  <c r="R4" i="24"/>
  <c r="C5" i="24"/>
  <c r="T5" i="24" s="1"/>
  <c r="W5" i="24" s="1"/>
  <c r="E5" i="24"/>
  <c r="F5" i="24"/>
  <c r="H5" i="24"/>
  <c r="V5" i="24" s="1"/>
  <c r="R5" i="24"/>
  <c r="C6" i="24"/>
  <c r="R6" i="24" s="1"/>
  <c r="E6" i="24"/>
  <c r="F6" i="24"/>
  <c r="H6" i="24"/>
  <c r="I6" i="24"/>
  <c r="K6" i="24"/>
  <c r="V6" i="24"/>
  <c r="C7" i="24"/>
  <c r="E7" i="24"/>
  <c r="R7" i="24" s="1"/>
  <c r="F7" i="24"/>
  <c r="T7" i="24" s="1"/>
  <c r="W7" i="24" s="1"/>
  <c r="H7" i="24"/>
  <c r="I7" i="24"/>
  <c r="K7" i="24"/>
  <c r="L7" i="24"/>
  <c r="N7" i="24"/>
  <c r="V7" i="24"/>
  <c r="C2" i="23"/>
  <c r="F2" i="23"/>
  <c r="I2" i="23"/>
  <c r="L2" i="23"/>
  <c r="O2" i="23"/>
  <c r="R2" i="23"/>
  <c r="U3" i="23"/>
  <c r="W3" i="23"/>
  <c r="Y3" i="23"/>
  <c r="Z3" i="23"/>
  <c r="C4" i="23"/>
  <c r="W4" i="23" s="1"/>
  <c r="Z4" i="23" s="1"/>
  <c r="E4" i="23"/>
  <c r="Y4" i="23"/>
  <c r="C5" i="23"/>
  <c r="E5" i="23"/>
  <c r="U5" i="23" s="1"/>
  <c r="F5" i="23"/>
  <c r="W5" i="23" s="1"/>
  <c r="Z5" i="23" s="1"/>
  <c r="H5" i="23"/>
  <c r="Y5" i="23"/>
  <c r="C6" i="23"/>
  <c r="W6" i="23" s="1"/>
  <c r="E6" i="23"/>
  <c r="Y6" i="23" s="1"/>
  <c r="F6" i="23"/>
  <c r="H6" i="23"/>
  <c r="I6" i="23"/>
  <c r="K6" i="23"/>
  <c r="U6" i="23"/>
  <c r="C7" i="23"/>
  <c r="W7" i="23" s="1"/>
  <c r="Z7" i="23" s="1"/>
  <c r="E7" i="23"/>
  <c r="F7" i="23"/>
  <c r="H7" i="23"/>
  <c r="Y7" i="23" s="1"/>
  <c r="I7" i="23"/>
  <c r="K7" i="23"/>
  <c r="L7" i="23"/>
  <c r="N7" i="23"/>
  <c r="U7" i="23"/>
  <c r="C8" i="23"/>
  <c r="W8" i="23" s="1"/>
  <c r="Z8" i="23" s="1"/>
  <c r="E8" i="23"/>
  <c r="F8" i="23"/>
  <c r="H8" i="23"/>
  <c r="I8" i="23"/>
  <c r="K8" i="23"/>
  <c r="L8" i="23"/>
  <c r="N8" i="23"/>
  <c r="O8" i="23"/>
  <c r="Q8" i="23"/>
  <c r="Y8" i="23"/>
  <c r="C2" i="22"/>
  <c r="F2" i="22"/>
  <c r="I2" i="22"/>
  <c r="L2" i="22"/>
  <c r="O2" i="22"/>
  <c r="R2" i="22"/>
  <c r="U2" i="22"/>
  <c r="X2" i="22"/>
  <c r="AA2" i="22"/>
  <c r="AD2" i="22"/>
  <c r="AG2" i="22"/>
  <c r="AJ3" i="22"/>
  <c r="AL3" i="22"/>
  <c r="AO3" i="22" s="1"/>
  <c r="AN3" i="22"/>
  <c r="C4" i="22"/>
  <c r="AJ4" i="22" s="1"/>
  <c r="E4" i="22"/>
  <c r="AN4" i="22" s="1"/>
  <c r="C5" i="22"/>
  <c r="E5" i="22"/>
  <c r="AJ5" i="22" s="1"/>
  <c r="F5" i="22"/>
  <c r="AL5" i="22" s="1"/>
  <c r="H5" i="22"/>
  <c r="AN5" i="22" s="1"/>
  <c r="C6" i="22"/>
  <c r="E6" i="22"/>
  <c r="AN6" i="22" s="1"/>
  <c r="F6" i="22"/>
  <c r="H6" i="22"/>
  <c r="AJ6" i="22" s="1"/>
  <c r="I6" i="22"/>
  <c r="K6" i="22"/>
  <c r="AL6" i="22"/>
  <c r="AO6" i="22" s="1"/>
  <c r="C7" i="22"/>
  <c r="E7" i="22"/>
  <c r="AN7" i="22" s="1"/>
  <c r="F7" i="22"/>
  <c r="H7" i="22"/>
  <c r="I7" i="22"/>
  <c r="K7" i="22"/>
  <c r="L7" i="22"/>
  <c r="N7" i="22"/>
  <c r="AL7" i="22"/>
  <c r="AO7" i="22" s="1"/>
  <c r="C8" i="22"/>
  <c r="AL8" i="22" s="1"/>
  <c r="E8" i="22"/>
  <c r="AN8" i="22" s="1"/>
  <c r="F8" i="22"/>
  <c r="I8" i="22"/>
  <c r="K8" i="22"/>
  <c r="L8" i="22"/>
  <c r="N8" i="22"/>
  <c r="O8" i="22"/>
  <c r="Q8" i="22"/>
  <c r="AJ8" i="22"/>
  <c r="C9" i="22"/>
  <c r="AL9" i="22" s="1"/>
  <c r="AO9" i="22" s="1"/>
  <c r="E9" i="22"/>
  <c r="F9" i="22"/>
  <c r="H9" i="22"/>
  <c r="AN9" i="22" s="1"/>
  <c r="I9" i="22"/>
  <c r="K9" i="22"/>
  <c r="L9" i="22"/>
  <c r="N9" i="22"/>
  <c r="O9" i="22"/>
  <c r="Q9" i="22"/>
  <c r="R9" i="22"/>
  <c r="T9" i="22"/>
  <c r="AJ9" i="22"/>
  <c r="C10" i="22"/>
  <c r="AJ10" i="22" s="1"/>
  <c r="E10" i="22"/>
  <c r="F10" i="22"/>
  <c r="H10" i="22"/>
  <c r="I10" i="22"/>
  <c r="K10" i="22"/>
  <c r="L10" i="22"/>
  <c r="N10" i="22"/>
  <c r="O10" i="22"/>
  <c r="Q10" i="22"/>
  <c r="R10" i="22"/>
  <c r="T10" i="22"/>
  <c r="U10" i="22"/>
  <c r="W10" i="22"/>
  <c r="AN10" i="22"/>
  <c r="C11" i="22"/>
  <c r="E11" i="22"/>
  <c r="AJ11" i="22" s="1"/>
  <c r="F11" i="22"/>
  <c r="AL11" i="22" s="1"/>
  <c r="AO11" i="22" s="1"/>
  <c r="H11" i="22"/>
  <c r="I11" i="22"/>
  <c r="K11" i="22"/>
  <c r="L11" i="22"/>
  <c r="N11" i="22"/>
  <c r="O11" i="22"/>
  <c r="Q11" i="22"/>
  <c r="R11" i="22"/>
  <c r="T11" i="22"/>
  <c r="U11" i="22"/>
  <c r="W11" i="22"/>
  <c r="X11" i="22"/>
  <c r="Z11" i="22"/>
  <c r="AN11" i="22"/>
  <c r="C12" i="22"/>
  <c r="AL12" i="22" s="1"/>
  <c r="AO12" i="22" s="1"/>
  <c r="E12" i="22"/>
  <c r="AN12" i="22" s="1"/>
  <c r="F12" i="22"/>
  <c r="H12" i="22"/>
  <c r="I12" i="22"/>
  <c r="K12" i="22"/>
  <c r="L12" i="22"/>
  <c r="N12" i="22"/>
  <c r="O12" i="22"/>
  <c r="Q12" i="22"/>
  <c r="R12" i="22"/>
  <c r="T12" i="22"/>
  <c r="U12" i="22"/>
  <c r="W12" i="22"/>
  <c r="X12" i="22"/>
  <c r="Z12" i="22"/>
  <c r="AA12" i="22"/>
  <c r="AC12" i="22"/>
  <c r="AJ12" i="22"/>
  <c r="C13" i="22"/>
  <c r="AL13" i="22" s="1"/>
  <c r="AO13" i="22" s="1"/>
  <c r="E13" i="22"/>
  <c r="F13" i="22"/>
  <c r="H13" i="22"/>
  <c r="AN13" i="22" s="1"/>
  <c r="I13" i="22"/>
  <c r="K13" i="22"/>
  <c r="L13" i="22"/>
  <c r="N13" i="22"/>
  <c r="O13" i="22"/>
  <c r="Q13" i="22"/>
  <c r="R13" i="22"/>
  <c r="T13" i="22"/>
  <c r="U13" i="22"/>
  <c r="W13" i="22"/>
  <c r="X13" i="22"/>
  <c r="Z13" i="22"/>
  <c r="AA13" i="22"/>
  <c r="AC13" i="22"/>
  <c r="AD13" i="22"/>
  <c r="AF13" i="22"/>
  <c r="AJ13" i="22"/>
  <c r="C2" i="21"/>
  <c r="F2" i="21"/>
  <c r="I2" i="21"/>
  <c r="L2" i="21"/>
  <c r="O3" i="21"/>
  <c r="Q3" i="21"/>
  <c r="S3" i="21"/>
  <c r="T3" i="21"/>
  <c r="C5" i="21"/>
  <c r="E5" i="21"/>
  <c r="Q5" i="21"/>
  <c r="T5" i="21" s="1"/>
  <c r="C6" i="21"/>
  <c r="O5" i="21" s="1"/>
  <c r="E6" i="21"/>
  <c r="S5" i="21" s="1"/>
  <c r="C7" i="21"/>
  <c r="Q7" i="21" s="1"/>
  <c r="T7" i="21" s="1"/>
  <c r="E7" i="21"/>
  <c r="F7" i="21"/>
  <c r="O7" i="21" s="1"/>
  <c r="H7" i="21"/>
  <c r="S7" i="21" s="1"/>
  <c r="C8" i="21"/>
  <c r="E8" i="21"/>
  <c r="F8" i="21"/>
  <c r="H8" i="21"/>
  <c r="C9" i="21"/>
  <c r="E9" i="21"/>
  <c r="F9" i="21"/>
  <c r="H9" i="21"/>
  <c r="S9" i="21" s="1"/>
  <c r="I9" i="21"/>
  <c r="K9" i="21"/>
  <c r="Q9" i="21"/>
  <c r="T9" i="21" s="1"/>
  <c r="C10" i="21"/>
  <c r="E10" i="21"/>
  <c r="F10" i="21"/>
  <c r="H10" i="21"/>
  <c r="I10" i="21"/>
  <c r="K10" i="21"/>
  <c r="C2" i="20"/>
  <c r="F2" i="20"/>
  <c r="I2" i="20"/>
  <c r="L2" i="20"/>
  <c r="O3" i="20"/>
  <c r="Q3" i="20"/>
  <c r="S3" i="20"/>
  <c r="T3" i="20"/>
  <c r="C5" i="20"/>
  <c r="E5" i="20"/>
  <c r="Q5" i="20"/>
  <c r="C6" i="20"/>
  <c r="E6" i="20"/>
  <c r="S5" i="20" s="1"/>
  <c r="C7" i="20"/>
  <c r="Q7" i="20" s="1"/>
  <c r="T7" i="20" s="1"/>
  <c r="E7" i="20"/>
  <c r="F7" i="20"/>
  <c r="O7" i="20" s="1"/>
  <c r="H7" i="20"/>
  <c r="S7" i="20" s="1"/>
  <c r="C8" i="20"/>
  <c r="E8" i="20"/>
  <c r="F8" i="20"/>
  <c r="H8" i="20"/>
  <c r="C9" i="20"/>
  <c r="E9" i="20"/>
  <c r="F9" i="20"/>
  <c r="H9" i="20"/>
  <c r="S9" i="20" s="1"/>
  <c r="I9" i="20"/>
  <c r="K9" i="20"/>
  <c r="Q9" i="20"/>
  <c r="C10" i="20"/>
  <c r="E10" i="20"/>
  <c r="F10" i="20"/>
  <c r="H10" i="20"/>
  <c r="I10" i="20"/>
  <c r="K10" i="20"/>
  <c r="C2" i="19"/>
  <c r="F2" i="19"/>
  <c r="I2" i="19"/>
  <c r="L2" i="19"/>
  <c r="O3" i="19"/>
  <c r="Q3" i="19"/>
  <c r="S3" i="19"/>
  <c r="T3" i="19"/>
  <c r="C5" i="19"/>
  <c r="E5" i="19"/>
  <c r="Q5" i="19"/>
  <c r="T5" i="19" s="1"/>
  <c r="C6" i="19"/>
  <c r="O5" i="19" s="1"/>
  <c r="E6" i="19"/>
  <c r="S5" i="19" s="1"/>
  <c r="C7" i="19"/>
  <c r="Q7" i="19" s="1"/>
  <c r="T7" i="19" s="1"/>
  <c r="E7" i="19"/>
  <c r="F7" i="19"/>
  <c r="O7" i="19" s="1"/>
  <c r="H7" i="19"/>
  <c r="S7" i="19" s="1"/>
  <c r="C8" i="19"/>
  <c r="E8" i="19"/>
  <c r="F8" i="19"/>
  <c r="H8" i="19"/>
  <c r="C9" i="19"/>
  <c r="E9" i="19"/>
  <c r="F9" i="19"/>
  <c r="H9" i="19"/>
  <c r="S9" i="19" s="1"/>
  <c r="I9" i="19"/>
  <c r="K9" i="19"/>
  <c r="Q9" i="19"/>
  <c r="T9" i="19" s="1"/>
  <c r="C10" i="19"/>
  <c r="E10" i="19"/>
  <c r="F10" i="19"/>
  <c r="H10" i="19"/>
  <c r="I10" i="19"/>
  <c r="K10" i="19"/>
  <c r="C2" i="18"/>
  <c r="F2" i="18"/>
  <c r="I2" i="18"/>
  <c r="L2" i="18"/>
  <c r="O3" i="18"/>
  <c r="Q3" i="18"/>
  <c r="S3" i="18"/>
  <c r="T3" i="18"/>
  <c r="C5" i="18"/>
  <c r="E5" i="18"/>
  <c r="Q5" i="18"/>
  <c r="C6" i="18"/>
  <c r="O5" i="18" s="1"/>
  <c r="E6" i="18"/>
  <c r="S5" i="18" s="1"/>
  <c r="C7" i="18"/>
  <c r="Q7" i="18" s="1"/>
  <c r="T7" i="18" s="1"/>
  <c r="E7" i="18"/>
  <c r="F7" i="18"/>
  <c r="O7" i="18" s="1"/>
  <c r="H7" i="18"/>
  <c r="S7" i="18" s="1"/>
  <c r="C8" i="18"/>
  <c r="E8" i="18"/>
  <c r="F8" i="18"/>
  <c r="H8" i="18"/>
  <c r="C9" i="18"/>
  <c r="E9" i="18"/>
  <c r="F9" i="18"/>
  <c r="H9" i="18"/>
  <c r="S9" i="18" s="1"/>
  <c r="I9" i="18"/>
  <c r="K9" i="18"/>
  <c r="Q9" i="18"/>
  <c r="C10" i="18"/>
  <c r="E10" i="18"/>
  <c r="F10" i="18"/>
  <c r="H10" i="18"/>
  <c r="I10" i="18"/>
  <c r="K10" i="18"/>
  <c r="C2" i="17"/>
  <c r="F2" i="17"/>
  <c r="I2" i="17"/>
  <c r="L2" i="17"/>
  <c r="O3" i="17"/>
  <c r="Q3" i="17"/>
  <c r="S3" i="17"/>
  <c r="T3" i="17"/>
  <c r="C4" i="17"/>
  <c r="O4" i="17" s="1"/>
  <c r="E4" i="17"/>
  <c r="Q4" i="17"/>
  <c r="T4" i="17" s="1"/>
  <c r="S4" i="17"/>
  <c r="C5" i="17"/>
  <c r="E5" i="17"/>
  <c r="S5" i="17" s="1"/>
  <c r="F5" i="17"/>
  <c r="H5" i="17"/>
  <c r="Q5" i="17"/>
  <c r="T5" i="17" s="1"/>
  <c r="C6" i="17"/>
  <c r="Q6" i="17" s="1"/>
  <c r="E6" i="17"/>
  <c r="O6" i="17" s="1"/>
  <c r="F6" i="17"/>
  <c r="H6" i="17"/>
  <c r="I6" i="17"/>
  <c r="K6" i="17"/>
  <c r="C2" i="16"/>
  <c r="F2" i="16"/>
  <c r="I2" i="16"/>
  <c r="L2" i="16"/>
  <c r="O3" i="16"/>
  <c r="Q3" i="16"/>
  <c r="S3" i="16"/>
  <c r="T3" i="16"/>
  <c r="C4" i="16"/>
  <c r="O4" i="16" s="1"/>
  <c r="E4" i="16"/>
  <c r="Q4" i="16"/>
  <c r="T4" i="16" s="1"/>
  <c r="S4" i="16"/>
  <c r="C5" i="16"/>
  <c r="E5" i="16"/>
  <c r="O5" i="16" s="1"/>
  <c r="F5" i="16"/>
  <c r="H5" i="16"/>
  <c r="Q5" i="16"/>
  <c r="T5" i="16" s="1"/>
  <c r="S5" i="16"/>
  <c r="C6" i="16"/>
  <c r="Q6" i="16" s="1"/>
  <c r="E6" i="16"/>
  <c r="S6" i="16" s="1"/>
  <c r="F6" i="16"/>
  <c r="H6" i="16"/>
  <c r="I6" i="16"/>
  <c r="K6" i="16"/>
  <c r="O6" i="16"/>
  <c r="C2" i="15"/>
  <c r="F2" i="15"/>
  <c r="I2" i="15"/>
  <c r="L2" i="15"/>
  <c r="O3" i="15"/>
  <c r="Q3" i="15"/>
  <c r="S3" i="15"/>
  <c r="T3" i="15"/>
  <c r="C4" i="15"/>
  <c r="O4" i="15" s="1"/>
  <c r="E4" i="15"/>
  <c r="S4" i="15"/>
  <c r="C5" i="15"/>
  <c r="E5" i="15"/>
  <c r="O5" i="15" s="1"/>
  <c r="F5" i="15"/>
  <c r="Q5" i="15" s="1"/>
  <c r="T5" i="15" s="1"/>
  <c r="H5" i="15"/>
  <c r="S5" i="15"/>
  <c r="C6" i="15"/>
  <c r="Q6" i="15" s="1"/>
  <c r="T6" i="15" s="1"/>
  <c r="E6" i="15"/>
  <c r="S6" i="15" s="1"/>
  <c r="F6" i="15"/>
  <c r="H6" i="15"/>
  <c r="I6" i="15"/>
  <c r="K6" i="15"/>
  <c r="O6" i="15" s="1"/>
  <c r="C2" i="14"/>
  <c r="F2" i="14"/>
  <c r="I2" i="14"/>
  <c r="L2" i="14"/>
  <c r="O3" i="14"/>
  <c r="Q3" i="14"/>
  <c r="S3" i="14"/>
  <c r="T3" i="14"/>
  <c r="C4" i="14"/>
  <c r="O4" i="14" s="1"/>
  <c r="E4" i="14"/>
  <c r="Q4" i="14"/>
  <c r="T4" i="14" s="1"/>
  <c r="S4" i="14"/>
  <c r="C5" i="14"/>
  <c r="E5" i="14"/>
  <c r="S5" i="14" s="1"/>
  <c r="F5" i="14"/>
  <c r="H5" i="14"/>
  <c r="Q5" i="14"/>
  <c r="C6" i="14"/>
  <c r="Q6" i="14" s="1"/>
  <c r="E6" i="14"/>
  <c r="O6" i="14" s="1"/>
  <c r="F6" i="14"/>
  <c r="H6" i="14"/>
  <c r="I6" i="14"/>
  <c r="K6" i="14"/>
  <c r="C2" i="13"/>
  <c r="F2" i="13"/>
  <c r="I2" i="13"/>
  <c r="L2" i="13"/>
  <c r="O3" i="13"/>
  <c r="Q3" i="13"/>
  <c r="S3" i="13"/>
  <c r="T3" i="13"/>
  <c r="C4" i="13"/>
  <c r="O4" i="13" s="1"/>
  <c r="E4" i="13"/>
  <c r="S4" i="13"/>
  <c r="C5" i="13"/>
  <c r="E5" i="13"/>
  <c r="O5" i="13" s="1"/>
  <c r="F5" i="13"/>
  <c r="Q5" i="13" s="1"/>
  <c r="T5" i="13" s="1"/>
  <c r="H5" i="13"/>
  <c r="S5" i="13"/>
  <c r="C6" i="13"/>
  <c r="Q6" i="13" s="1"/>
  <c r="E6" i="13"/>
  <c r="S6" i="13" s="1"/>
  <c r="F6" i="13"/>
  <c r="H6" i="13"/>
  <c r="I6" i="13"/>
  <c r="K6" i="13"/>
  <c r="O6" i="13"/>
  <c r="C2" i="12"/>
  <c r="F2" i="12"/>
  <c r="I2" i="12"/>
  <c r="L2" i="12"/>
  <c r="O3" i="12"/>
  <c r="Q3" i="12"/>
  <c r="S3" i="12"/>
  <c r="T3" i="12"/>
  <c r="C4" i="12"/>
  <c r="O4" i="12" s="1"/>
  <c r="E4" i="12"/>
  <c r="S4" i="12"/>
  <c r="C5" i="12"/>
  <c r="E5" i="12"/>
  <c r="O5" i="12" s="1"/>
  <c r="F5" i="12"/>
  <c r="Q5" i="12" s="1"/>
  <c r="T5" i="12" s="1"/>
  <c r="H5" i="12"/>
  <c r="S5" i="12"/>
  <c r="C6" i="12"/>
  <c r="Q6" i="12" s="1"/>
  <c r="T6" i="12" s="1"/>
  <c r="E6" i="12"/>
  <c r="S6" i="12" s="1"/>
  <c r="F6" i="12"/>
  <c r="H6" i="12"/>
  <c r="I6" i="12"/>
  <c r="K6" i="12"/>
  <c r="O6" i="12"/>
  <c r="C2" i="11"/>
  <c r="F2" i="11"/>
  <c r="I2" i="11"/>
  <c r="L2" i="11"/>
  <c r="O3" i="11"/>
  <c r="Q3" i="11"/>
  <c r="S3" i="11"/>
  <c r="T3" i="11"/>
  <c r="C4" i="11"/>
  <c r="O4" i="11" s="1"/>
  <c r="E4" i="11"/>
  <c r="S4" i="11"/>
  <c r="C5" i="11"/>
  <c r="E5" i="11"/>
  <c r="O5" i="11" s="1"/>
  <c r="F5" i="11"/>
  <c r="Q5" i="11" s="1"/>
  <c r="T5" i="11" s="1"/>
  <c r="H5" i="11"/>
  <c r="S5" i="11"/>
  <c r="C6" i="11"/>
  <c r="Q6" i="11" s="1"/>
  <c r="T6" i="11" s="1"/>
  <c r="E6" i="11"/>
  <c r="S6" i="11" s="1"/>
  <c r="F6" i="11"/>
  <c r="H6" i="11"/>
  <c r="I6" i="11"/>
  <c r="K6" i="11"/>
  <c r="O6" i="11"/>
  <c r="C2" i="10"/>
  <c r="F2" i="10"/>
  <c r="I2" i="10"/>
  <c r="L2" i="10"/>
  <c r="O3" i="10"/>
  <c r="Q3" i="10"/>
  <c r="S3" i="10"/>
  <c r="T3" i="10"/>
  <c r="C4" i="10"/>
  <c r="O4" i="10" s="1"/>
  <c r="E4" i="10"/>
  <c r="S4" i="10"/>
  <c r="C5" i="10"/>
  <c r="E5" i="10"/>
  <c r="O5" i="10" s="1"/>
  <c r="F5" i="10"/>
  <c r="Q5" i="10" s="1"/>
  <c r="T5" i="10" s="1"/>
  <c r="H5" i="10"/>
  <c r="S5" i="10"/>
  <c r="C6" i="10"/>
  <c r="Q6" i="10" s="1"/>
  <c r="E6" i="10"/>
  <c r="S6" i="10" s="1"/>
  <c r="F6" i="10"/>
  <c r="O6" i="10" s="1"/>
  <c r="H6" i="10"/>
  <c r="I6" i="10"/>
  <c r="K6" i="10"/>
  <c r="C2" i="9"/>
  <c r="F2" i="9"/>
  <c r="I2" i="9"/>
  <c r="L2" i="9"/>
  <c r="O2" i="9"/>
  <c r="R3" i="9"/>
  <c r="T3" i="9"/>
  <c r="W3" i="9" s="1"/>
  <c r="V3" i="9"/>
  <c r="C4" i="9"/>
  <c r="E4" i="9"/>
  <c r="V4" i="9" s="1"/>
  <c r="W4" i="9" s="1"/>
  <c r="R4" i="9"/>
  <c r="T4" i="9"/>
  <c r="C5" i="9"/>
  <c r="T5" i="9" s="1"/>
  <c r="E5" i="9"/>
  <c r="F5" i="9"/>
  <c r="H5" i="9"/>
  <c r="V5" i="9" s="1"/>
  <c r="R5" i="9"/>
  <c r="C6" i="9"/>
  <c r="T6" i="9" s="1"/>
  <c r="W6" i="9" s="1"/>
  <c r="E6" i="9"/>
  <c r="F6" i="9"/>
  <c r="H6" i="9"/>
  <c r="I6" i="9"/>
  <c r="K6" i="9"/>
  <c r="V6" i="9"/>
  <c r="C7" i="9"/>
  <c r="E7" i="9"/>
  <c r="R7" i="9" s="1"/>
  <c r="F7" i="9"/>
  <c r="T7" i="9" s="1"/>
  <c r="W7" i="9" s="1"/>
  <c r="H7" i="9"/>
  <c r="I7" i="9"/>
  <c r="K7" i="9"/>
  <c r="L7" i="9"/>
  <c r="N7" i="9"/>
  <c r="V7" i="9"/>
  <c r="C2" i="8"/>
  <c r="F2" i="8"/>
  <c r="I2" i="8"/>
  <c r="L2" i="8"/>
  <c r="O2" i="8"/>
  <c r="R2" i="8"/>
  <c r="U3" i="8"/>
  <c r="W3" i="8"/>
  <c r="Y3" i="8"/>
  <c r="Z3" i="8"/>
  <c r="C4" i="8"/>
  <c r="W4" i="8" s="1"/>
  <c r="Z4" i="8" s="1"/>
  <c r="E4" i="8"/>
  <c r="Y4" i="8"/>
  <c r="C5" i="8"/>
  <c r="E5" i="8"/>
  <c r="U5" i="8" s="1"/>
  <c r="F5" i="8"/>
  <c r="W5" i="8" s="1"/>
  <c r="Z5" i="8" s="1"/>
  <c r="H5" i="8"/>
  <c r="Y5" i="8"/>
  <c r="C6" i="8"/>
  <c r="W6" i="8" s="1"/>
  <c r="Z6" i="8" s="1"/>
  <c r="E6" i="8"/>
  <c r="Y6" i="8" s="1"/>
  <c r="F6" i="8"/>
  <c r="H6" i="8"/>
  <c r="I6" i="8"/>
  <c r="K6" i="8"/>
  <c r="U6" i="8"/>
  <c r="C7" i="8"/>
  <c r="W7" i="8" s="1"/>
  <c r="Z7" i="8" s="1"/>
  <c r="E7" i="8"/>
  <c r="F7" i="8"/>
  <c r="H7" i="8"/>
  <c r="Y7" i="8" s="1"/>
  <c r="I7" i="8"/>
  <c r="K7" i="8"/>
  <c r="L7" i="8"/>
  <c r="N7" i="8"/>
  <c r="U7" i="8"/>
  <c r="C8" i="8"/>
  <c r="W8" i="8" s="1"/>
  <c r="Z8" i="8" s="1"/>
  <c r="E8" i="8"/>
  <c r="F8" i="8"/>
  <c r="H8" i="8"/>
  <c r="I8" i="8"/>
  <c r="K8" i="8"/>
  <c r="L8" i="8"/>
  <c r="N8" i="8"/>
  <c r="O8" i="8"/>
  <c r="Q8" i="8"/>
  <c r="Y8" i="8"/>
  <c r="C2" i="7"/>
  <c r="F2" i="7"/>
  <c r="I2" i="7"/>
  <c r="L2" i="7"/>
  <c r="O2" i="7"/>
  <c r="R2" i="7"/>
  <c r="U3" i="7"/>
  <c r="W3" i="7"/>
  <c r="Y3" i="7"/>
  <c r="Z3" i="7"/>
  <c r="C4" i="7"/>
  <c r="U4" i="7" s="1"/>
  <c r="E4" i="7"/>
  <c r="Y4" i="7"/>
  <c r="C5" i="7"/>
  <c r="E5" i="7"/>
  <c r="U5" i="7" s="1"/>
  <c r="F5" i="7"/>
  <c r="W5" i="7" s="1"/>
  <c r="Z5" i="7" s="1"/>
  <c r="H5" i="7"/>
  <c r="Y5" i="7"/>
  <c r="C6" i="7"/>
  <c r="E6" i="7"/>
  <c r="Y6" i="7" s="1"/>
  <c r="F6" i="7"/>
  <c r="W6" i="7" s="1"/>
  <c r="Z6" i="7" s="1"/>
  <c r="H6" i="7"/>
  <c r="I6" i="7"/>
  <c r="K6" i="7"/>
  <c r="U6" i="7"/>
  <c r="C7" i="7"/>
  <c r="W7" i="7" s="1"/>
  <c r="Z7" i="7" s="1"/>
  <c r="E7" i="7"/>
  <c r="F7" i="7"/>
  <c r="H7" i="7"/>
  <c r="Y7" i="7" s="1"/>
  <c r="I7" i="7"/>
  <c r="K7" i="7"/>
  <c r="L7" i="7"/>
  <c r="N7" i="7"/>
  <c r="U7" i="7"/>
  <c r="C8" i="7"/>
  <c r="U8" i="7" s="1"/>
  <c r="E8" i="7"/>
  <c r="F8" i="7"/>
  <c r="H8" i="7"/>
  <c r="I8" i="7"/>
  <c r="K8" i="7"/>
  <c r="L8" i="7"/>
  <c r="N8" i="7"/>
  <c r="O8" i="7"/>
  <c r="Q8" i="7"/>
  <c r="Y8" i="7"/>
  <c r="T5" i="45" l="1"/>
  <c r="T5" i="46"/>
  <c r="W5" i="44"/>
  <c r="O5" i="46"/>
  <c r="R6" i="44"/>
  <c r="Q6" i="45"/>
  <c r="T6" i="45" s="1"/>
  <c r="Q6" i="46"/>
  <c r="T6" i="46" s="1"/>
  <c r="O5" i="45"/>
  <c r="T5" i="38"/>
  <c r="T5" i="39"/>
  <c r="W5" i="40"/>
  <c r="W5" i="41"/>
  <c r="T6" i="43"/>
  <c r="W6" i="41"/>
  <c r="Q6" i="38"/>
  <c r="T6" i="38" s="1"/>
  <c r="Q6" i="39"/>
  <c r="T6" i="39" s="1"/>
  <c r="T6" i="40"/>
  <c r="W6" i="40" s="1"/>
  <c r="V7" i="41"/>
  <c r="W7" i="41" s="1"/>
  <c r="R5" i="41"/>
  <c r="Q4" i="42"/>
  <c r="T4" i="42" s="1"/>
  <c r="Q4" i="43"/>
  <c r="T4" i="43" s="1"/>
  <c r="AI11" i="36"/>
  <c r="AI10" i="36"/>
  <c r="AF9" i="36"/>
  <c r="AI9" i="36" s="1"/>
  <c r="AF8" i="36"/>
  <c r="AI8" i="36" s="1"/>
  <c r="AH7" i="36"/>
  <c r="AI7" i="36" s="1"/>
  <c r="AH6" i="36"/>
  <c r="AI6" i="36" s="1"/>
  <c r="AD5" i="36"/>
  <c r="W6" i="34"/>
  <c r="W5" i="34"/>
  <c r="W4" i="35"/>
  <c r="R6" i="34"/>
  <c r="T6" i="35"/>
  <c r="W6" i="35" s="1"/>
  <c r="T4" i="34"/>
  <c r="W4" i="34" s="1"/>
  <c r="T9" i="32"/>
  <c r="T7" i="33"/>
  <c r="T5" i="32"/>
  <c r="S7" i="32"/>
  <c r="T7" i="32" s="1"/>
  <c r="S7" i="33"/>
  <c r="Z9" i="31"/>
  <c r="W5" i="31"/>
  <c r="Z5" i="31" s="1"/>
  <c r="W6" i="29"/>
  <c r="T6" i="30"/>
  <c r="W6" i="30" s="1"/>
  <c r="W5" i="25"/>
  <c r="W7" i="25"/>
  <c r="W6" i="27"/>
  <c r="W5" i="27"/>
  <c r="W4" i="28"/>
  <c r="R5" i="25"/>
  <c r="T6" i="25"/>
  <c r="W6" i="25" s="1"/>
  <c r="R4" i="26"/>
  <c r="T4" i="27"/>
  <c r="W4" i="27" s="1"/>
  <c r="R6" i="28"/>
  <c r="R6" i="27"/>
  <c r="Z6" i="23"/>
  <c r="W4" i="24"/>
  <c r="T6" i="24"/>
  <c r="W6" i="24" s="1"/>
  <c r="U8" i="23"/>
  <c r="U4" i="23"/>
  <c r="AO5" i="22"/>
  <c r="AO8" i="22"/>
  <c r="AL10" i="22"/>
  <c r="AO10" i="22" s="1"/>
  <c r="AJ7" i="22"/>
  <c r="AL4" i="22"/>
  <c r="AO4" i="22" s="1"/>
  <c r="T9" i="18"/>
  <c r="T9" i="20"/>
  <c r="T5" i="18"/>
  <c r="T5" i="20"/>
  <c r="O9" i="19"/>
  <c r="O9" i="20"/>
  <c r="O9" i="21"/>
  <c r="O9" i="18"/>
  <c r="O5" i="20"/>
  <c r="T6" i="10"/>
  <c r="T5" i="14"/>
  <c r="T6" i="13"/>
  <c r="T6" i="16"/>
  <c r="Q4" i="10"/>
  <c r="T4" i="10" s="1"/>
  <c r="Q4" i="11"/>
  <c r="T4" i="11" s="1"/>
  <c r="Q4" i="12"/>
  <c r="T4" i="12" s="1"/>
  <c r="Q4" i="13"/>
  <c r="T4" i="13" s="1"/>
  <c r="Q4" i="15"/>
  <c r="T4" i="15" s="1"/>
  <c r="S6" i="14"/>
  <c r="T6" i="14" s="1"/>
  <c r="O5" i="14"/>
  <c r="S6" i="17"/>
  <c r="T6" i="17" s="1"/>
  <c r="O5" i="17"/>
  <c r="W5" i="9"/>
  <c r="W8" i="7"/>
  <c r="Z8" i="7" s="1"/>
  <c r="W4" i="7"/>
  <c r="Z4" i="7" s="1"/>
  <c r="U8" i="8"/>
  <c r="U4" i="8"/>
  <c r="R6" i="9"/>
  <c r="C2" i="6" l="1"/>
  <c r="F2" i="6"/>
  <c r="I2" i="6"/>
  <c r="L2" i="6"/>
  <c r="O2" i="6"/>
  <c r="R3" i="6"/>
  <c r="T3" i="6"/>
  <c r="W3" i="6" s="1"/>
  <c r="V3" i="6"/>
  <c r="C5" i="6"/>
  <c r="T5" i="6" s="1"/>
  <c r="W5" i="6" s="1"/>
  <c r="E5" i="6"/>
  <c r="V5" i="6"/>
  <c r="C6" i="6"/>
  <c r="E6" i="6"/>
  <c r="C7" i="6"/>
  <c r="T7" i="6" s="1"/>
  <c r="E7" i="6"/>
  <c r="F7" i="6"/>
  <c r="H7" i="6"/>
  <c r="V7" i="6" s="1"/>
  <c r="C8" i="6"/>
  <c r="R7" i="6" s="1"/>
  <c r="E8" i="6"/>
  <c r="F8" i="6"/>
  <c r="H8" i="6"/>
  <c r="C9" i="6"/>
  <c r="T9" i="6" s="1"/>
  <c r="W9" i="6" s="1"/>
  <c r="E9" i="6"/>
  <c r="F9" i="6"/>
  <c r="H9" i="6"/>
  <c r="I9" i="6"/>
  <c r="K9" i="6"/>
  <c r="V9" i="6"/>
  <c r="C10" i="6"/>
  <c r="E10" i="6"/>
  <c r="F10" i="6"/>
  <c r="H10" i="6"/>
  <c r="I10" i="6"/>
  <c r="K10" i="6"/>
  <c r="C11" i="6"/>
  <c r="T11" i="6" s="1"/>
  <c r="E11" i="6"/>
  <c r="F11" i="6"/>
  <c r="H11" i="6"/>
  <c r="I11" i="6"/>
  <c r="K11" i="6"/>
  <c r="L11" i="6"/>
  <c r="N11" i="6"/>
  <c r="C12" i="6"/>
  <c r="R11" i="6" s="1"/>
  <c r="E12" i="6"/>
  <c r="F12" i="6"/>
  <c r="H12" i="6"/>
  <c r="V11" i="6" s="1"/>
  <c r="I12" i="6"/>
  <c r="K12" i="6"/>
  <c r="L12" i="6"/>
  <c r="N12" i="6"/>
  <c r="C2" i="5"/>
  <c r="F2" i="5"/>
  <c r="I2" i="5"/>
  <c r="L2" i="5"/>
  <c r="O2" i="5"/>
  <c r="R2" i="5"/>
  <c r="U3" i="5"/>
  <c r="W3" i="5"/>
  <c r="Y3" i="5"/>
  <c r="Z3" i="5" s="1"/>
  <c r="C4" i="5"/>
  <c r="W4" i="5" s="1"/>
  <c r="Z4" i="5" s="1"/>
  <c r="E4" i="5"/>
  <c r="U4" i="5"/>
  <c r="Y4" i="5"/>
  <c r="C5" i="5"/>
  <c r="W5" i="5" s="1"/>
  <c r="Z5" i="5" s="1"/>
  <c r="E5" i="5"/>
  <c r="F5" i="5"/>
  <c r="H5" i="5"/>
  <c r="U5" i="5"/>
  <c r="Y5" i="5"/>
  <c r="C6" i="5"/>
  <c r="W6" i="5" s="1"/>
  <c r="Z6" i="5" s="1"/>
  <c r="E6" i="5"/>
  <c r="F6" i="5"/>
  <c r="H6" i="5"/>
  <c r="I6" i="5"/>
  <c r="K6" i="5"/>
  <c r="Y6" i="5"/>
  <c r="C7" i="5"/>
  <c r="W7" i="5" s="1"/>
  <c r="Z7" i="5" s="1"/>
  <c r="E7" i="5"/>
  <c r="F7" i="5"/>
  <c r="U7" i="5" s="1"/>
  <c r="H7" i="5"/>
  <c r="I7" i="5"/>
  <c r="K7" i="5"/>
  <c r="L7" i="5"/>
  <c r="N7" i="5"/>
  <c r="Y7" i="5"/>
  <c r="C8" i="5"/>
  <c r="W8" i="5" s="1"/>
  <c r="Z8" i="5" s="1"/>
  <c r="E8" i="5"/>
  <c r="F8" i="5"/>
  <c r="H8" i="5"/>
  <c r="I8" i="5"/>
  <c r="K8" i="5"/>
  <c r="L8" i="5"/>
  <c r="N8" i="5"/>
  <c r="O8" i="5"/>
  <c r="Q8" i="5"/>
  <c r="U8" i="5"/>
  <c r="Y8" i="5"/>
  <c r="C2" i="4"/>
  <c r="F2" i="4"/>
  <c r="I2" i="4"/>
  <c r="L2" i="4"/>
  <c r="O2" i="4"/>
  <c r="R2" i="4"/>
  <c r="U3" i="4"/>
  <c r="W3" i="4"/>
  <c r="Z3" i="4" s="1"/>
  <c r="Y3" i="4"/>
  <c r="C4" i="4"/>
  <c r="W4" i="4" s="1"/>
  <c r="Z4" i="4" s="1"/>
  <c r="E4" i="4"/>
  <c r="U4" i="4"/>
  <c r="Y4" i="4"/>
  <c r="C5" i="4"/>
  <c r="W5" i="4" s="1"/>
  <c r="Z5" i="4" s="1"/>
  <c r="E5" i="4"/>
  <c r="F5" i="4"/>
  <c r="H5" i="4"/>
  <c r="U5" i="4"/>
  <c r="Y5" i="4"/>
  <c r="C6" i="4"/>
  <c r="W6" i="4" s="1"/>
  <c r="Z6" i="4" s="1"/>
  <c r="E6" i="4"/>
  <c r="F6" i="4"/>
  <c r="H6" i="4"/>
  <c r="I6" i="4"/>
  <c r="K6" i="4"/>
  <c r="Y6" i="4"/>
  <c r="C7" i="4"/>
  <c r="W7" i="4" s="1"/>
  <c r="Z7" i="4" s="1"/>
  <c r="E7" i="4"/>
  <c r="F7" i="4"/>
  <c r="U7" i="4" s="1"/>
  <c r="H7" i="4"/>
  <c r="I7" i="4"/>
  <c r="K7" i="4"/>
  <c r="L7" i="4"/>
  <c r="N7" i="4"/>
  <c r="Y7" i="4"/>
  <c r="C8" i="4"/>
  <c r="W8" i="4" s="1"/>
  <c r="Z8" i="4" s="1"/>
  <c r="E8" i="4"/>
  <c r="F8" i="4"/>
  <c r="H8" i="4"/>
  <c r="I8" i="4"/>
  <c r="K8" i="4"/>
  <c r="L8" i="4"/>
  <c r="N8" i="4"/>
  <c r="O8" i="4"/>
  <c r="Q8" i="4"/>
  <c r="U8" i="4"/>
  <c r="Y8" i="4"/>
  <c r="W11" i="6" l="1"/>
  <c r="W7" i="6"/>
  <c r="U6" i="4"/>
  <c r="U6" i="5"/>
  <c r="R9" i="6"/>
  <c r="R5" i="6"/>
  <c r="D24" i="1" l="1"/>
</calcChain>
</file>

<file path=xl/sharedStrings.xml><?xml version="1.0" encoding="utf-8"?>
<sst xmlns="http://schemas.openxmlformats.org/spreadsheetml/2006/main" count="2365" uniqueCount="183">
  <si>
    <t>ZÁKLADNÍ INFORMACE: Celostátní kolo Ostrava</t>
  </si>
  <si>
    <t>MÍSTO:</t>
  </si>
  <si>
    <t>DATUM:</t>
  </si>
  <si>
    <t>POČET DĚTÍ:</t>
  </si>
  <si>
    <t>POČET oddílů:</t>
  </si>
  <si>
    <t>Názvy oddílů/škol:</t>
  </si>
  <si>
    <t>POČET DRUŽSTEV:</t>
  </si>
  <si>
    <t>BARVA</t>
  </si>
  <si>
    <t>TÝMŮ</t>
  </si>
  <si>
    <t>ŽLUTÁ</t>
  </si>
  <si>
    <t xml:space="preserve">ORANŽOVÁ </t>
  </si>
  <si>
    <t xml:space="preserve">ČERVENÁ </t>
  </si>
  <si>
    <t>ZELENÁ</t>
  </si>
  <si>
    <t>MODRÁ dívky</t>
  </si>
  <si>
    <t>MODRÁ chlapci</t>
  </si>
  <si>
    <t>CELKEM TÝMŮ</t>
  </si>
  <si>
    <t>ORG. TURNAJE/KLUB:</t>
  </si>
  <si>
    <t>Blue Volley Ostrava, z.s.</t>
  </si>
  <si>
    <t>1.</t>
  </si>
  <si>
    <t>2.</t>
  </si>
  <si>
    <t>3.</t>
  </si>
  <si>
    <t>4.</t>
  </si>
  <si>
    <t>BODY</t>
  </si>
  <si>
    <t>POŘADÍ</t>
  </si>
  <si>
    <t>MÍČE</t>
  </si>
  <si>
    <t>Kvasiny A</t>
  </si>
  <si>
    <t>:</t>
  </si>
  <si>
    <t>Raškovice A</t>
  </si>
  <si>
    <t>Polanka B</t>
  </si>
  <si>
    <t>Polanka A</t>
  </si>
  <si>
    <t>Polanka C</t>
  </si>
  <si>
    <t>číslo</t>
  </si>
  <si>
    <t>žlutá barva</t>
  </si>
  <si>
    <t xml:space="preserve">oranžová </t>
  </si>
  <si>
    <t>červená</t>
  </si>
  <si>
    <t>A</t>
  </si>
  <si>
    <t>Green FM Hnojník A</t>
  </si>
  <si>
    <t>6.</t>
  </si>
  <si>
    <t>Blue Volley ZŠ-Formana A</t>
  </si>
  <si>
    <t>5.</t>
  </si>
  <si>
    <t>Volejbal Ostrava D</t>
  </si>
  <si>
    <t>Volejbal Ostrava A</t>
  </si>
  <si>
    <t>Kolín D</t>
  </si>
  <si>
    <t>Kolín A</t>
  </si>
  <si>
    <t>Green FM Hnojník B</t>
  </si>
  <si>
    <t>Red Volley A</t>
  </si>
  <si>
    <t>Blue Volley ZŠ-Formana B</t>
  </si>
  <si>
    <t>Volejbal Ostrava B</t>
  </si>
  <si>
    <t>Lanškroun B</t>
  </si>
  <si>
    <t>Kolín B</t>
  </si>
  <si>
    <t>B</t>
  </si>
  <si>
    <t>Blue Volley Nová Běla B</t>
  </si>
  <si>
    <t>Blue Volley Kučery A</t>
  </si>
  <si>
    <t>Volejbal Ostrava C</t>
  </si>
  <si>
    <t>Lanškroun A</t>
  </si>
  <si>
    <t>Kolín C</t>
  </si>
  <si>
    <t>C</t>
  </si>
  <si>
    <t>F1(1-6)</t>
  </si>
  <si>
    <t>11.-12.</t>
  </si>
  <si>
    <t>F2(7-12)</t>
  </si>
  <si>
    <t>Green Hnojník B</t>
  </si>
  <si>
    <t>16.-17.</t>
  </si>
  <si>
    <t>Blue Volley Formana A</t>
  </si>
  <si>
    <t>Blue Volley Nová Bělá A</t>
  </si>
  <si>
    <t>Blue Volley Formana B</t>
  </si>
  <si>
    <t>Green Hnojník A</t>
  </si>
  <si>
    <t>F3(13-17)</t>
  </si>
  <si>
    <t>Volejbal Ostrava E</t>
  </si>
  <si>
    <t>Volejbal Ostrava F</t>
  </si>
  <si>
    <t>Green Baška A</t>
  </si>
  <si>
    <t>Green Baška B</t>
  </si>
  <si>
    <t>D</t>
  </si>
  <si>
    <t>W</t>
  </si>
  <si>
    <t>X</t>
  </si>
  <si>
    <t>Y</t>
  </si>
  <si>
    <t>Z</t>
  </si>
  <si>
    <t>F1(1-4)</t>
  </si>
  <si>
    <t>F2(5-8)</t>
  </si>
  <si>
    <t>Blue Formana A</t>
  </si>
  <si>
    <t>F3(9-12)</t>
  </si>
  <si>
    <t>Blue Forman B</t>
  </si>
  <si>
    <t>F4(13-16)</t>
  </si>
  <si>
    <t>Red Volley Nová Ves A</t>
  </si>
  <si>
    <t>11.</t>
  </si>
  <si>
    <t>Blue Volley Proskovice A</t>
  </si>
  <si>
    <t>10.</t>
  </si>
  <si>
    <t>Blue Volley Bulharská C</t>
  </si>
  <si>
    <t>9.</t>
  </si>
  <si>
    <t>Blue Volley Bulharská B</t>
  </si>
  <si>
    <t>8.</t>
  </si>
  <si>
    <t>Blue Volley Bulharská A</t>
  </si>
  <si>
    <t>7.</t>
  </si>
  <si>
    <t>Blue Volley Kosmonautů A</t>
  </si>
  <si>
    <t>Green FM Sviadnov A</t>
  </si>
  <si>
    <t>Red Volley Ostravice A</t>
  </si>
  <si>
    <t>OČ</t>
  </si>
  <si>
    <t>Blue Proskovice A</t>
  </si>
  <si>
    <t>Nová Ves A</t>
  </si>
  <si>
    <t>F(1-6)</t>
  </si>
  <si>
    <t>Bulharská C</t>
  </si>
  <si>
    <t>Kosmonautů A</t>
  </si>
  <si>
    <t>Bulharská B</t>
  </si>
  <si>
    <t>Bulharská A</t>
  </si>
  <si>
    <t>Green Sviadnov A</t>
  </si>
  <si>
    <t>Ú(7-11)</t>
  </si>
  <si>
    <t>Břeclav A</t>
  </si>
  <si>
    <t>Raškovice B</t>
  </si>
  <si>
    <t>Znojmo A</t>
  </si>
  <si>
    <t>F(1-5)</t>
  </si>
  <si>
    <t>Ú(6-10)</t>
  </si>
  <si>
    <t>Znojmo B</t>
  </si>
  <si>
    <t>Lanškorun A</t>
  </si>
  <si>
    <t>1-3</t>
  </si>
  <si>
    <t>Vydani final skupin pozdrzet, prednost ostanitm</t>
  </si>
  <si>
    <t>4-6</t>
  </si>
  <si>
    <t>x</t>
  </si>
  <si>
    <t>Green FM B</t>
  </si>
  <si>
    <t>VK Lvi Praha A</t>
  </si>
  <si>
    <t>Blue Volley-ZŠ Formana B</t>
  </si>
  <si>
    <t>Chlapci A</t>
  </si>
  <si>
    <t>Blue Volley-ZŠ Kučery A</t>
  </si>
  <si>
    <t>Green FM A</t>
  </si>
  <si>
    <t>Blue Volley-ZŠ Formana C</t>
  </si>
  <si>
    <t>Blue Volley-ZŠ Formana A</t>
  </si>
  <si>
    <t>chlapci B</t>
  </si>
  <si>
    <t>modrých Ch</t>
  </si>
  <si>
    <t>body k určení medailových pozic</t>
  </si>
  <si>
    <t>SOBOTA</t>
  </si>
  <si>
    <t>NEDĚLE</t>
  </si>
  <si>
    <t>TÝMY</t>
  </si>
  <si>
    <t>celkem</t>
  </si>
  <si>
    <t>umístění</t>
  </si>
  <si>
    <t>8.-9.</t>
  </si>
  <si>
    <t>divky A</t>
  </si>
  <si>
    <t>Břeclav B</t>
  </si>
  <si>
    <t>Polanka D</t>
  </si>
  <si>
    <t>divky B</t>
  </si>
  <si>
    <t>TJ Ostrava A</t>
  </si>
  <si>
    <t>Břeclav C</t>
  </si>
  <si>
    <t>divky C</t>
  </si>
  <si>
    <t>F1(1-5)</t>
  </si>
  <si>
    <t>F2(6-9)</t>
  </si>
  <si>
    <t>F3(10-13)</t>
  </si>
  <si>
    <t>Atletická hala - Vítkovice Aréna, Ostrava</t>
  </si>
  <si>
    <t>3. - 4. 6. 2023</t>
  </si>
  <si>
    <t>Blue Volley Ostrava, Green Volley Frýdek-Místek, Red Volley Frýdlant n/O, VK AŠ Kvasiny, SK Volejbal Kolín, VK Znojmo, VOTJ Lanškroun, Volejbalový spolek Ostrava, VK Raškovice, VK Polanka nad Odrou, Lokomotiva Fosfa Břeclav, TJ Ostrava, VK Lvi Praha</t>
  </si>
  <si>
    <t>zelená</t>
  </si>
  <si>
    <t>modrá dívky</t>
  </si>
  <si>
    <t>modrá hoši</t>
  </si>
  <si>
    <t>oranžovo-červená</t>
  </si>
  <si>
    <t>Red Volley, Ostravice A</t>
  </si>
  <si>
    <t>Green FM-Hnojník A</t>
  </si>
  <si>
    <t>Green FM, Sviadnov A</t>
  </si>
  <si>
    <t>Blue Volley, ZŠ Kosmonautů A</t>
  </si>
  <si>
    <t>Blue Volley, ZŠ Bulharská A</t>
  </si>
  <si>
    <t>Blue Volley, ZŠ Bulharská B</t>
  </si>
  <si>
    <t>Blue Volley, ZŠ Bulharská C</t>
  </si>
  <si>
    <t>Blue Volley, ZŠ Proskovice A</t>
  </si>
  <si>
    <t>12.</t>
  </si>
  <si>
    <t>13.</t>
  </si>
  <si>
    <t>Red Volley, Nová Ves A</t>
  </si>
  <si>
    <t>14.</t>
  </si>
  <si>
    <t>15.</t>
  </si>
  <si>
    <t>16.</t>
  </si>
  <si>
    <t>Blue Volley-ZŠ Nová Bělá A</t>
  </si>
  <si>
    <t>Green FM-Baška A</t>
  </si>
  <si>
    <t>17.</t>
  </si>
  <si>
    <t>Green FM-Baška B</t>
  </si>
  <si>
    <t>18.</t>
  </si>
  <si>
    <t>19.</t>
  </si>
  <si>
    <t>Green FM-Hnojník B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</si>
  <si>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</si>
  <si>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</si>
  <si>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</si>
  <si>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</si>
  <si>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</si>
  <si>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</si>
  <si>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</si>
  <si>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</si>
  <si>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</si>
  <si>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</si>
  <si>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</si>
  <si>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ORANŽOVO-ČERVENÁ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</si>
</sst>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2"/>
      <name val="Arial"/>
      <family val="2"/>
      <charset val="238"/>
    </font>
    <font>
      <b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4"/>
      <name val="Arial"/>
      <family val="2"/>
      <charset val="238"/>
    </font>
    <font>
      <b/>
      <sz val="11"/>
      <name val="Calibri"/>
      <family val="2"/>
      <charset val="238"/>
      <scheme val="minor"/>
    </font>
    <font>
      <b/>
      <sz val="24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3" tint="0.79998168889431442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372">
    <xf numFmtId="0" fontId="0" fillId="0" borderId="0" xfId="0"/>
    <xf numFmtId="0" fontId="1" fillId="0" borderId="0" xfId="1"/>
    <xf numFmtId="0" fontId="3" fillId="0" borderId="0" xfId="1" applyFont="1"/>
    <xf numFmtId="0" fontId="6" fillId="0" borderId="0" xfId="2" applyFont="1"/>
    <xf numFmtId="0" fontId="7" fillId="0" borderId="0" xfId="2" applyFont="1"/>
    <xf numFmtId="0" fontId="8" fillId="0" borderId="0" xfId="2" applyFont="1"/>
    <xf numFmtId="0" fontId="9" fillId="0" borderId="0" xfId="2" applyFont="1" applyAlignment="1">
      <alignment horizontal="center" vertical="center"/>
    </xf>
    <xf numFmtId="0" fontId="7" fillId="0" borderId="0" xfId="2" applyFont="1" applyAlignment="1">
      <alignment horizontal="left"/>
    </xf>
    <xf numFmtId="0" fontId="7" fillId="0" borderId="0" xfId="2" applyFont="1" applyAlignment="1">
      <alignment vertical="center" wrapText="1"/>
    </xf>
    <xf numFmtId="0" fontId="11" fillId="0" borderId="1" xfId="2" applyFont="1" applyBorder="1" applyAlignment="1">
      <alignment horizontal="center"/>
    </xf>
    <xf numFmtId="0" fontId="8" fillId="0" borderId="1" xfId="2" applyFont="1" applyBorder="1" applyAlignment="1">
      <alignment horizontal="center" vertical="center"/>
    </xf>
    <xf numFmtId="0" fontId="12" fillId="0" borderId="0" xfId="1" applyFont="1"/>
    <xf numFmtId="0" fontId="13" fillId="7" borderId="1" xfId="2" applyFont="1" applyFill="1" applyBorder="1" applyAlignment="1">
      <alignment horizontal="center" vertical="center"/>
    </xf>
    <xf numFmtId="0" fontId="8" fillId="0" borderId="0" xfId="2" applyFont="1" applyAlignment="1">
      <alignment horizontal="left"/>
    </xf>
    <xf numFmtId="0" fontId="7" fillId="0" borderId="0" xfId="1" applyFont="1"/>
    <xf numFmtId="0" fontId="0" fillId="0" borderId="0" xfId="1" applyFont="1"/>
    <xf numFmtId="0" fontId="14" fillId="0" borderId="0" xfId="2" applyFont="1"/>
    <xf numFmtId="0" fontId="3" fillId="0" borderId="9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0" fillId="2" borderId="16" xfId="0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2" borderId="17" xfId="0" applyFill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2" borderId="25" xfId="0" applyFill="1" applyBorder="1" applyAlignment="1">
      <alignment vertical="center"/>
    </xf>
    <xf numFmtId="0" fontId="0" fillId="2" borderId="26" xfId="0" applyFill="1" applyBorder="1" applyAlignment="1">
      <alignment vertical="center"/>
    </xf>
    <xf numFmtId="0" fontId="0" fillId="2" borderId="27" xfId="0" applyFill="1" applyBorder="1" applyAlignment="1">
      <alignment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0" fillId="8" borderId="33" xfId="0" applyFill="1" applyBorder="1" applyAlignment="1">
      <alignment horizontal="center" vertical="center"/>
    </xf>
    <xf numFmtId="0" fontId="0" fillId="8" borderId="34" xfId="0" applyFill="1" applyBorder="1" applyAlignment="1">
      <alignment horizontal="center" vertical="center"/>
    </xf>
    <xf numFmtId="0" fontId="0" fillId="8" borderId="35" xfId="0" applyFill="1" applyBorder="1" applyAlignment="1">
      <alignment horizontal="center" vertical="center"/>
    </xf>
    <xf numFmtId="0" fontId="0" fillId="2" borderId="36" xfId="0" applyFill="1" applyBorder="1" applyAlignment="1">
      <alignment vertical="center"/>
    </xf>
    <xf numFmtId="0" fontId="0" fillId="2" borderId="37" xfId="0" applyFill="1" applyBorder="1" applyAlignment="1">
      <alignment vertical="center"/>
    </xf>
    <xf numFmtId="0" fontId="0" fillId="2" borderId="38" xfId="0" applyFill="1" applyBorder="1" applyAlignment="1">
      <alignment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8" borderId="28" xfId="0" applyFill="1" applyBorder="1" applyAlignment="1">
      <alignment horizontal="center" vertical="center"/>
    </xf>
    <xf numFmtId="0" fontId="0" fillId="8" borderId="29" xfId="0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0" fillId="8" borderId="14" xfId="0" applyFill="1" applyBorder="1" applyAlignment="1">
      <alignment horizontal="center" vertical="center"/>
    </xf>
    <xf numFmtId="0" fontId="0" fillId="8" borderId="18" xfId="0" applyFill="1" applyBorder="1" applyAlignment="1">
      <alignment horizontal="center" vertical="center"/>
    </xf>
    <xf numFmtId="0" fontId="0" fillId="8" borderId="19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0" fillId="8" borderId="9" xfId="0" applyFill="1" applyBorder="1" applyAlignment="1">
      <alignment horizontal="center" vertical="center"/>
    </xf>
    <xf numFmtId="0" fontId="0" fillId="8" borderId="11" xfId="0" applyFill="1" applyBorder="1" applyAlignment="1">
      <alignment horizontal="center" vertical="center"/>
    </xf>
    <xf numFmtId="0" fontId="0" fillId="8" borderId="12" xfId="0" applyFill="1" applyBorder="1" applyAlignment="1">
      <alignment horizontal="center" vertical="center"/>
    </xf>
    <xf numFmtId="0" fontId="0" fillId="2" borderId="41" xfId="0" applyFill="1" applyBorder="1" applyAlignment="1">
      <alignment vertical="center"/>
    </xf>
    <xf numFmtId="0" fontId="0" fillId="2" borderId="42" xfId="0" applyFill="1" applyBorder="1" applyAlignment="1">
      <alignment vertical="center"/>
    </xf>
    <xf numFmtId="0" fontId="0" fillId="2" borderId="43" xfId="0" applyFill="1" applyBorder="1" applyAlignment="1">
      <alignment vertical="center"/>
    </xf>
    <xf numFmtId="0" fontId="0" fillId="3" borderId="16" xfId="0" applyFill="1" applyBorder="1" applyAlignment="1">
      <alignment vertical="center"/>
    </xf>
    <xf numFmtId="0" fontId="0" fillId="3" borderId="0" xfId="0" applyFill="1" applyAlignment="1">
      <alignment vertical="center"/>
    </xf>
    <xf numFmtId="0" fontId="0" fillId="3" borderId="17" xfId="0" applyFill="1" applyBorder="1" applyAlignment="1">
      <alignment vertical="center"/>
    </xf>
    <xf numFmtId="0" fontId="0" fillId="3" borderId="25" xfId="0" applyFill="1" applyBorder="1" applyAlignment="1">
      <alignment vertical="center"/>
    </xf>
    <xf numFmtId="0" fontId="0" fillId="3" borderId="26" xfId="0" applyFill="1" applyBorder="1" applyAlignment="1">
      <alignment vertical="center"/>
    </xf>
    <xf numFmtId="0" fontId="0" fillId="3" borderId="27" xfId="0" applyFill="1" applyBorder="1" applyAlignment="1">
      <alignment vertical="center"/>
    </xf>
    <xf numFmtId="0" fontId="0" fillId="3" borderId="36" xfId="0" applyFill="1" applyBorder="1" applyAlignment="1">
      <alignment vertical="center"/>
    </xf>
    <xf numFmtId="0" fontId="0" fillId="3" borderId="37" xfId="0" applyFill="1" applyBorder="1" applyAlignment="1">
      <alignment vertical="center"/>
    </xf>
    <xf numFmtId="0" fontId="0" fillId="3" borderId="38" xfId="0" applyFill="1" applyBorder="1" applyAlignment="1">
      <alignment vertical="center"/>
    </xf>
    <xf numFmtId="0" fontId="4" fillId="3" borderId="18" xfId="0" applyFont="1" applyFill="1" applyBorder="1" applyAlignment="1">
      <alignment horizontal="center" vertical="center"/>
    </xf>
    <xf numFmtId="0" fontId="0" fillId="3" borderId="41" xfId="0" applyFill="1" applyBorder="1" applyAlignment="1">
      <alignment vertical="center"/>
    </xf>
    <xf numFmtId="0" fontId="0" fillId="3" borderId="42" xfId="0" applyFill="1" applyBorder="1" applyAlignment="1">
      <alignment vertical="center"/>
    </xf>
    <xf numFmtId="0" fontId="0" fillId="3" borderId="43" xfId="0" applyFill="1" applyBorder="1" applyAlignment="1">
      <alignment vertical="center"/>
    </xf>
    <xf numFmtId="0" fontId="4" fillId="4" borderId="18" xfId="0" applyFont="1" applyFill="1" applyBorder="1" applyAlignment="1">
      <alignment horizontal="center" vertical="center"/>
    </xf>
    <xf numFmtId="0" fontId="4" fillId="6" borderId="18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2" borderId="52" xfId="0" applyFill="1" applyBorder="1" applyAlignment="1">
      <alignment horizontal="center" vertical="center"/>
    </xf>
    <xf numFmtId="0" fontId="0" fillId="2" borderId="53" xfId="0" applyFill="1" applyBorder="1" applyAlignment="1">
      <alignment horizontal="center" vertical="center"/>
    </xf>
    <xf numFmtId="0" fontId="0" fillId="2" borderId="51" xfId="0" applyFill="1" applyBorder="1" applyAlignment="1">
      <alignment horizontal="center" vertical="center"/>
    </xf>
    <xf numFmtId="0" fontId="0" fillId="8" borderId="45" xfId="0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2" borderId="54" xfId="0" applyFill="1" applyBorder="1" applyAlignment="1">
      <alignment horizontal="center" vertical="center"/>
    </xf>
    <xf numFmtId="0" fontId="0" fillId="2" borderId="55" xfId="0" applyFill="1" applyBorder="1" applyAlignment="1">
      <alignment horizontal="center" vertical="center"/>
    </xf>
    <xf numFmtId="0" fontId="0" fillId="2" borderId="50" xfId="0" applyFill="1" applyBorder="1" applyAlignment="1">
      <alignment horizontal="center" vertical="center"/>
    </xf>
    <xf numFmtId="0" fontId="0" fillId="8" borderId="32" xfId="0" applyFill="1" applyBorder="1" applyAlignment="1">
      <alignment horizontal="center" vertical="center"/>
    </xf>
    <xf numFmtId="0" fontId="0" fillId="8" borderId="31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2" borderId="56" xfId="0" applyFill="1" applyBorder="1" applyAlignment="1">
      <alignment horizontal="center" vertical="center"/>
    </xf>
    <xf numFmtId="0" fontId="0" fillId="2" borderId="57" xfId="0" applyFill="1" applyBorder="1" applyAlignment="1">
      <alignment horizontal="center" vertical="center"/>
    </xf>
    <xf numFmtId="0" fontId="0" fillId="2" borderId="58" xfId="0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0" fillId="8" borderId="10" xfId="0" applyFill="1" applyBorder="1" applyAlignment="1">
      <alignment horizontal="center" vertical="center"/>
    </xf>
    <xf numFmtId="0" fontId="0" fillId="8" borderId="13" xfId="0" applyFill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2" borderId="52" xfId="0" applyFill="1" applyBorder="1" applyAlignment="1">
      <alignment vertical="center"/>
    </xf>
    <xf numFmtId="0" fontId="0" fillId="2" borderId="53" xfId="0" applyFill="1" applyBorder="1" applyAlignment="1">
      <alignment vertical="center"/>
    </xf>
    <xf numFmtId="0" fontId="0" fillId="2" borderId="51" xfId="0" applyFill="1" applyBorder="1" applyAlignment="1">
      <alignment vertical="center"/>
    </xf>
    <xf numFmtId="16" fontId="4" fillId="2" borderId="1" xfId="0" applyNumberFormat="1" applyFont="1" applyFill="1" applyBorder="1" applyAlignment="1">
      <alignment horizontal="center" vertical="center"/>
    </xf>
    <xf numFmtId="0" fontId="0" fillId="2" borderId="54" xfId="0" applyFill="1" applyBorder="1" applyAlignment="1">
      <alignment vertical="center"/>
    </xf>
    <xf numFmtId="0" fontId="0" fillId="2" borderId="55" xfId="0" applyFill="1" applyBorder="1" applyAlignment="1">
      <alignment vertical="center"/>
    </xf>
    <xf numFmtId="0" fontId="0" fillId="2" borderId="50" xfId="0" applyFill="1" applyBorder="1" applyAlignment="1">
      <alignment vertical="center"/>
    </xf>
    <xf numFmtId="0" fontId="0" fillId="2" borderId="56" xfId="0" applyFill="1" applyBorder="1" applyAlignment="1">
      <alignment vertical="center"/>
    </xf>
    <xf numFmtId="0" fontId="0" fillId="2" borderId="57" xfId="0" applyFill="1" applyBorder="1" applyAlignment="1">
      <alignment vertical="center"/>
    </xf>
    <xf numFmtId="0" fontId="0" fillId="2" borderId="58" xfId="0" applyFill="1" applyBorder="1" applyAlignment="1">
      <alignment vertical="center"/>
    </xf>
    <xf numFmtId="0" fontId="4" fillId="3" borderId="11" xfId="0" applyFont="1" applyFill="1" applyBorder="1" applyAlignment="1">
      <alignment horizontal="center" vertical="center"/>
    </xf>
    <xf numFmtId="0" fontId="0" fillId="3" borderId="52" xfId="0" applyFill="1" applyBorder="1" applyAlignment="1">
      <alignment vertical="center"/>
    </xf>
    <xf numFmtId="0" fontId="0" fillId="3" borderId="53" xfId="0" applyFill="1" applyBorder="1" applyAlignment="1">
      <alignment vertical="center"/>
    </xf>
    <xf numFmtId="0" fontId="0" fillId="3" borderId="51" xfId="0" applyFill="1" applyBorder="1" applyAlignment="1">
      <alignment vertical="center"/>
    </xf>
    <xf numFmtId="0" fontId="4" fillId="3" borderId="1" xfId="0" applyFont="1" applyFill="1" applyBorder="1" applyAlignment="1">
      <alignment horizontal="center" vertical="center"/>
    </xf>
    <xf numFmtId="0" fontId="0" fillId="3" borderId="54" xfId="0" applyFill="1" applyBorder="1" applyAlignment="1">
      <alignment vertical="center"/>
    </xf>
    <xf numFmtId="0" fontId="0" fillId="3" borderId="55" xfId="0" applyFill="1" applyBorder="1" applyAlignment="1">
      <alignment vertical="center"/>
    </xf>
    <xf numFmtId="0" fontId="0" fillId="3" borderId="50" xfId="0" applyFill="1" applyBorder="1" applyAlignment="1">
      <alignment vertical="center"/>
    </xf>
    <xf numFmtId="0" fontId="0" fillId="3" borderId="56" xfId="0" applyFill="1" applyBorder="1" applyAlignment="1">
      <alignment vertical="center"/>
    </xf>
    <xf numFmtId="0" fontId="0" fillId="3" borderId="57" xfId="0" applyFill="1" applyBorder="1" applyAlignment="1">
      <alignment vertical="center"/>
    </xf>
    <xf numFmtId="0" fontId="0" fillId="3" borderId="58" xfId="0" applyFill="1" applyBorder="1" applyAlignment="1">
      <alignment vertical="center"/>
    </xf>
    <xf numFmtId="0" fontId="4" fillId="10" borderId="11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/>
    </xf>
    <xf numFmtId="0" fontId="4" fillId="10" borderId="1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4" fillId="10" borderId="18" xfId="0" applyFont="1" applyFill="1" applyBorder="1" applyAlignment="1">
      <alignment horizontal="center" vertical="center"/>
    </xf>
    <xf numFmtId="0" fontId="0" fillId="4" borderId="58" xfId="0" applyFill="1" applyBorder="1" applyAlignment="1">
      <alignment vertical="center"/>
    </xf>
    <xf numFmtId="0" fontId="0" fillId="4" borderId="57" xfId="0" applyFill="1" applyBorder="1" applyAlignment="1">
      <alignment vertical="center"/>
    </xf>
    <xf numFmtId="0" fontId="0" fillId="4" borderId="56" xfId="0" applyFill="1" applyBorder="1" applyAlignment="1">
      <alignment vertical="center"/>
    </xf>
    <xf numFmtId="0" fontId="0" fillId="4" borderId="50" xfId="0" applyFill="1" applyBorder="1" applyAlignment="1">
      <alignment vertical="center"/>
    </xf>
    <xf numFmtId="0" fontId="0" fillId="4" borderId="55" xfId="0" applyFill="1" applyBorder="1" applyAlignment="1">
      <alignment vertical="center"/>
    </xf>
    <xf numFmtId="0" fontId="0" fillId="4" borderId="54" xfId="0" applyFill="1" applyBorder="1" applyAlignment="1">
      <alignment vertical="center"/>
    </xf>
    <xf numFmtId="0" fontId="0" fillId="4" borderId="1" xfId="0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0" fillId="4" borderId="31" xfId="0" applyFill="1" applyBorder="1" applyAlignment="1">
      <alignment vertical="center"/>
    </xf>
    <xf numFmtId="0" fontId="0" fillId="4" borderId="11" xfId="0" applyFill="1" applyBorder="1" applyAlignment="1">
      <alignment vertical="center"/>
    </xf>
    <xf numFmtId="0" fontId="0" fillId="4" borderId="12" xfId="0" applyFill="1" applyBorder="1" applyAlignment="1">
      <alignment vertical="center"/>
    </xf>
    <xf numFmtId="0" fontId="0" fillId="4" borderId="50" xfId="0" applyFill="1" applyBorder="1" applyAlignment="1">
      <alignment horizontal="center" vertical="center"/>
    </xf>
    <xf numFmtId="0" fontId="0" fillId="4" borderId="55" xfId="0" applyFill="1" applyBorder="1" applyAlignment="1">
      <alignment horizontal="center" vertical="center"/>
    </xf>
    <xf numFmtId="0" fontId="0" fillId="4" borderId="54" xfId="0" applyFill="1" applyBorder="1" applyAlignment="1">
      <alignment horizontal="center" vertical="center"/>
    </xf>
    <xf numFmtId="0" fontId="0" fillId="4" borderId="51" xfId="0" applyFill="1" applyBorder="1" applyAlignment="1">
      <alignment horizontal="center" vertical="center"/>
    </xf>
    <xf numFmtId="0" fontId="0" fillId="4" borderId="53" xfId="0" applyFill="1" applyBorder="1" applyAlignment="1">
      <alignment horizontal="center" vertical="center"/>
    </xf>
    <xf numFmtId="0" fontId="0" fillId="4" borderId="52" xfId="0" applyFill="1" applyBorder="1" applyAlignment="1">
      <alignment horizontal="center" vertical="center"/>
    </xf>
    <xf numFmtId="0" fontId="0" fillId="3" borderId="58" xfId="0" applyFill="1" applyBorder="1" applyAlignment="1">
      <alignment horizontal="center" vertical="center"/>
    </xf>
    <xf numFmtId="0" fontId="0" fillId="3" borderId="57" xfId="0" applyFill="1" applyBorder="1" applyAlignment="1">
      <alignment horizontal="center" vertical="center"/>
    </xf>
    <xf numFmtId="0" fontId="0" fillId="3" borderId="56" xfId="0" applyFill="1" applyBorder="1" applyAlignment="1">
      <alignment horizontal="center" vertical="center"/>
    </xf>
    <xf numFmtId="0" fontId="0" fillId="3" borderId="50" xfId="0" applyFill="1" applyBorder="1" applyAlignment="1">
      <alignment horizontal="center" vertical="center"/>
    </xf>
    <xf numFmtId="0" fontId="0" fillId="3" borderId="55" xfId="0" applyFill="1" applyBorder="1" applyAlignment="1">
      <alignment horizontal="center" vertical="center"/>
    </xf>
    <xf numFmtId="0" fontId="0" fillId="3" borderId="54" xfId="0" applyFill="1" applyBorder="1" applyAlignment="1">
      <alignment horizontal="center" vertical="center"/>
    </xf>
    <xf numFmtId="0" fontId="0" fillId="4" borderId="51" xfId="0" applyFill="1" applyBorder="1" applyAlignment="1">
      <alignment vertical="center"/>
    </xf>
    <xf numFmtId="0" fontId="0" fillId="4" borderId="53" xfId="0" applyFill="1" applyBorder="1" applyAlignment="1">
      <alignment vertical="center"/>
    </xf>
    <xf numFmtId="0" fontId="0" fillId="4" borderId="52" xfId="0" applyFill="1" applyBorder="1" applyAlignment="1">
      <alignment vertical="center"/>
    </xf>
    <xf numFmtId="0" fontId="4" fillId="4" borderId="1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0" fillId="5" borderId="43" xfId="0" applyFill="1" applyBorder="1" applyAlignment="1">
      <alignment horizontal="center" vertical="center"/>
    </xf>
    <xf numFmtId="0" fontId="0" fillId="5" borderId="42" xfId="0" applyFill="1" applyBorder="1" applyAlignment="1">
      <alignment horizontal="center" vertical="center"/>
    </xf>
    <xf numFmtId="0" fontId="0" fillId="5" borderId="41" xfId="0" applyFill="1" applyBorder="1" applyAlignment="1">
      <alignment horizontal="center" vertical="center"/>
    </xf>
    <xf numFmtId="0" fontId="0" fillId="5" borderId="17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5" borderId="16" xfId="0" applyFill="1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5" borderId="27" xfId="0" applyFill="1" applyBorder="1" applyAlignment="1">
      <alignment horizontal="center" vertical="center"/>
    </xf>
    <xf numFmtId="0" fontId="0" fillId="5" borderId="26" xfId="0" applyFill="1" applyBorder="1" applyAlignment="1">
      <alignment horizontal="center" vertical="center"/>
    </xf>
    <xf numFmtId="0" fontId="0" fillId="5" borderId="25" xfId="0" applyFill="1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5" borderId="38" xfId="0" applyFill="1" applyBorder="1" applyAlignment="1">
      <alignment horizontal="center" vertical="center"/>
    </xf>
    <xf numFmtId="0" fontId="0" fillId="5" borderId="37" xfId="0" applyFill="1" applyBorder="1" applyAlignment="1">
      <alignment horizontal="center" vertical="center"/>
    </xf>
    <xf numFmtId="0" fontId="0" fillId="5" borderId="36" xfId="0" applyFill="1" applyBorder="1" applyAlignment="1">
      <alignment horizontal="center" vertical="center"/>
    </xf>
    <xf numFmtId="0" fontId="0" fillId="8" borderId="40" xfId="0" applyFill="1" applyBorder="1" applyAlignment="1">
      <alignment horizontal="center" vertical="center"/>
    </xf>
    <xf numFmtId="0" fontId="0" fillId="8" borderId="39" xfId="0" applyFill="1" applyBorder="1" applyAlignment="1">
      <alignment horizontal="center" vertical="center"/>
    </xf>
    <xf numFmtId="0" fontId="0" fillId="8" borderId="23" xfId="0" applyFill="1" applyBorder="1" applyAlignment="1">
      <alignment horizontal="center" vertical="center"/>
    </xf>
    <xf numFmtId="0" fontId="0" fillId="11" borderId="43" xfId="0" applyFill="1" applyBorder="1" applyAlignment="1">
      <alignment vertical="center"/>
    </xf>
    <xf numFmtId="0" fontId="0" fillId="11" borderId="42" xfId="0" applyFill="1" applyBorder="1" applyAlignment="1">
      <alignment vertical="center"/>
    </xf>
    <xf numFmtId="0" fontId="0" fillId="11" borderId="41" xfId="0" applyFill="1" applyBorder="1" applyAlignment="1">
      <alignment vertical="center"/>
    </xf>
    <xf numFmtId="0" fontId="0" fillId="11" borderId="38" xfId="0" applyFill="1" applyBorder="1" applyAlignment="1">
      <alignment vertical="center"/>
    </xf>
    <xf numFmtId="0" fontId="0" fillId="11" borderId="37" xfId="0" applyFill="1" applyBorder="1" applyAlignment="1">
      <alignment vertical="center"/>
    </xf>
    <xf numFmtId="0" fontId="0" fillId="11" borderId="36" xfId="0" applyFill="1" applyBorder="1" applyAlignment="1">
      <alignment vertical="center"/>
    </xf>
    <xf numFmtId="0" fontId="0" fillId="11" borderId="27" xfId="0" applyFill="1" applyBorder="1" applyAlignment="1">
      <alignment vertical="center"/>
    </xf>
    <xf numFmtId="0" fontId="0" fillId="11" borderId="26" xfId="0" applyFill="1" applyBorder="1" applyAlignment="1">
      <alignment vertical="center"/>
    </xf>
    <xf numFmtId="0" fontId="0" fillId="11" borderId="25" xfId="0" applyFill="1" applyBorder="1" applyAlignment="1">
      <alignment vertical="center"/>
    </xf>
    <xf numFmtId="0" fontId="0" fillId="11" borderId="17" xfId="0" applyFill="1" applyBorder="1" applyAlignment="1">
      <alignment vertical="center"/>
    </xf>
    <xf numFmtId="0" fontId="0" fillId="11" borderId="0" xfId="0" applyFill="1" applyAlignment="1">
      <alignment vertical="center"/>
    </xf>
    <xf numFmtId="0" fontId="0" fillId="11" borderId="16" xfId="0" applyFill="1" applyBorder="1" applyAlignment="1">
      <alignment vertical="center"/>
    </xf>
    <xf numFmtId="0" fontId="4" fillId="6" borderId="11" xfId="0" applyFont="1" applyFill="1" applyBorder="1" applyAlignment="1">
      <alignment horizontal="center" vertical="center"/>
    </xf>
    <xf numFmtId="0" fontId="0" fillId="6" borderId="52" xfId="0" applyFill="1" applyBorder="1" applyAlignment="1">
      <alignment vertical="center"/>
    </xf>
    <xf numFmtId="0" fontId="0" fillId="6" borderId="53" xfId="0" applyFill="1" applyBorder="1" applyAlignment="1">
      <alignment vertical="center"/>
    </xf>
    <xf numFmtId="0" fontId="0" fillId="6" borderId="51" xfId="0" applyFill="1" applyBorder="1" applyAlignment="1">
      <alignment vertical="center"/>
    </xf>
    <xf numFmtId="0" fontId="4" fillId="6" borderId="1" xfId="0" applyFont="1" applyFill="1" applyBorder="1" applyAlignment="1">
      <alignment horizontal="center" vertical="center"/>
    </xf>
    <xf numFmtId="0" fontId="0" fillId="6" borderId="54" xfId="0" applyFill="1" applyBorder="1" applyAlignment="1">
      <alignment vertical="center"/>
    </xf>
    <xf numFmtId="0" fontId="0" fillId="6" borderId="55" xfId="0" applyFill="1" applyBorder="1" applyAlignment="1">
      <alignment vertical="center"/>
    </xf>
    <xf numFmtId="0" fontId="0" fillId="6" borderId="50" xfId="0" applyFill="1" applyBorder="1" applyAlignment="1">
      <alignment vertical="center"/>
    </xf>
    <xf numFmtId="0" fontId="0" fillId="6" borderId="56" xfId="0" applyFill="1" applyBorder="1" applyAlignment="1">
      <alignment vertical="center"/>
    </xf>
    <xf numFmtId="0" fontId="0" fillId="6" borderId="57" xfId="0" applyFill="1" applyBorder="1" applyAlignment="1">
      <alignment vertical="center"/>
    </xf>
    <xf numFmtId="0" fontId="0" fillId="6" borderId="58" xfId="0" applyFill="1" applyBorder="1" applyAlignment="1">
      <alignment vertic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" fillId="12" borderId="0" xfId="0" applyFont="1" applyFill="1" applyAlignment="1">
      <alignment horizontal="center"/>
    </xf>
    <xf numFmtId="0" fontId="3" fillId="12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center"/>
    </xf>
    <xf numFmtId="0" fontId="3" fillId="7" borderId="0" xfId="0" applyFont="1" applyFill="1" applyAlignment="1">
      <alignment horizontal="center" vertical="center"/>
    </xf>
    <xf numFmtId="0" fontId="4" fillId="13" borderId="11" xfId="0" applyFont="1" applyFill="1" applyBorder="1" applyAlignment="1">
      <alignment horizontal="center" vertical="center"/>
    </xf>
    <xf numFmtId="0" fontId="0" fillId="13" borderId="52" xfId="0" applyFill="1" applyBorder="1" applyAlignment="1">
      <alignment vertical="center"/>
    </xf>
    <xf numFmtId="0" fontId="0" fillId="13" borderId="53" xfId="0" applyFill="1" applyBorder="1" applyAlignment="1">
      <alignment vertical="center"/>
    </xf>
    <xf numFmtId="0" fontId="0" fillId="13" borderId="51" xfId="0" applyFill="1" applyBorder="1" applyAlignment="1">
      <alignment vertical="center"/>
    </xf>
    <xf numFmtId="0" fontId="3" fillId="10" borderId="10" xfId="0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center" vertical="center"/>
    </xf>
    <xf numFmtId="0" fontId="0" fillId="13" borderId="54" xfId="0" applyFill="1" applyBorder="1" applyAlignment="1">
      <alignment vertical="center"/>
    </xf>
    <xf numFmtId="0" fontId="0" fillId="13" borderId="55" xfId="0" applyFill="1" applyBorder="1" applyAlignment="1">
      <alignment vertical="center"/>
    </xf>
    <xf numFmtId="0" fontId="0" fillId="13" borderId="50" xfId="0" applyFill="1" applyBorder="1" applyAlignment="1">
      <alignment vertical="center"/>
    </xf>
    <xf numFmtId="0" fontId="3" fillId="10" borderId="2" xfId="0" applyFont="1" applyFill="1" applyBorder="1" applyAlignment="1">
      <alignment horizontal="center" vertical="center"/>
    </xf>
    <xf numFmtId="0" fontId="4" fillId="13" borderId="18" xfId="0" applyFont="1" applyFill="1" applyBorder="1" applyAlignment="1">
      <alignment horizontal="center" vertical="center"/>
    </xf>
    <xf numFmtId="0" fontId="0" fillId="13" borderId="56" xfId="0" applyFill="1" applyBorder="1" applyAlignment="1">
      <alignment vertical="center"/>
    </xf>
    <xf numFmtId="0" fontId="0" fillId="13" borderId="57" xfId="0" applyFill="1" applyBorder="1" applyAlignment="1">
      <alignment vertical="center"/>
    </xf>
    <xf numFmtId="0" fontId="0" fillId="13" borderId="58" xfId="0" applyFill="1" applyBorder="1" applyAlignment="1">
      <alignment vertical="center"/>
    </xf>
    <xf numFmtId="0" fontId="3" fillId="10" borderId="15" xfId="0" applyFont="1" applyFill="1" applyBorder="1" applyAlignment="1">
      <alignment horizontal="center" vertical="center"/>
    </xf>
    <xf numFmtId="0" fontId="4" fillId="14" borderId="11" xfId="0" applyFont="1" applyFill="1" applyBorder="1" applyAlignment="1">
      <alignment horizontal="center" vertical="center"/>
    </xf>
    <xf numFmtId="0" fontId="0" fillId="14" borderId="52" xfId="0" applyFill="1" applyBorder="1" applyAlignment="1">
      <alignment vertical="center"/>
    </xf>
    <xf numFmtId="0" fontId="0" fillId="14" borderId="53" xfId="0" applyFill="1" applyBorder="1" applyAlignment="1">
      <alignment vertical="center"/>
    </xf>
    <xf numFmtId="0" fontId="0" fillId="14" borderId="51" xfId="0" applyFill="1" applyBorder="1" applyAlignment="1">
      <alignment vertical="center"/>
    </xf>
    <xf numFmtId="0" fontId="4" fillId="14" borderId="1" xfId="0" applyFont="1" applyFill="1" applyBorder="1" applyAlignment="1">
      <alignment horizontal="center" vertical="center"/>
    </xf>
    <xf numFmtId="0" fontId="0" fillId="14" borderId="54" xfId="0" applyFill="1" applyBorder="1" applyAlignment="1">
      <alignment vertical="center"/>
    </xf>
    <xf numFmtId="0" fontId="0" fillId="14" borderId="55" xfId="0" applyFill="1" applyBorder="1" applyAlignment="1">
      <alignment vertical="center"/>
    </xf>
    <xf numFmtId="0" fontId="0" fillId="14" borderId="50" xfId="0" applyFill="1" applyBorder="1" applyAlignment="1">
      <alignment vertical="center"/>
    </xf>
    <xf numFmtId="0" fontId="4" fillId="14" borderId="18" xfId="0" applyFont="1" applyFill="1" applyBorder="1" applyAlignment="1">
      <alignment horizontal="center" vertical="center"/>
    </xf>
    <xf numFmtId="0" fontId="0" fillId="14" borderId="56" xfId="0" applyFill="1" applyBorder="1" applyAlignment="1">
      <alignment vertical="center"/>
    </xf>
    <xf numFmtId="0" fontId="0" fillId="14" borderId="57" xfId="0" applyFill="1" applyBorder="1" applyAlignment="1">
      <alignment vertical="center"/>
    </xf>
    <xf numFmtId="0" fontId="0" fillId="14" borderId="58" xfId="0" applyFill="1" applyBorder="1" applyAlignment="1">
      <alignment vertical="center"/>
    </xf>
    <xf numFmtId="0" fontId="0" fillId="0" borderId="39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center" vertical="center"/>
    </xf>
    <xf numFmtId="0" fontId="15" fillId="6" borderId="9" xfId="0" applyFont="1" applyFill="1" applyBorder="1" applyAlignment="1">
      <alignment horizontal="center" vertical="center"/>
    </xf>
    <xf numFmtId="0" fontId="15" fillId="6" borderId="10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5" fillId="4" borderId="9" xfId="0" applyFont="1" applyFill="1" applyBorder="1" applyAlignment="1">
      <alignment horizontal="center" vertical="center"/>
    </xf>
    <xf numFmtId="0" fontId="15" fillId="4" borderId="10" xfId="0" applyFont="1" applyFill="1" applyBorder="1" applyAlignment="1">
      <alignment horizontal="center" vertical="center"/>
    </xf>
    <xf numFmtId="0" fontId="4" fillId="3" borderId="21" xfId="0" applyFont="1" applyFill="1" applyBorder="1" applyAlignment="1">
      <alignment horizontal="center" vertical="center"/>
    </xf>
    <xf numFmtId="0" fontId="4" fillId="3" borderId="45" xfId="0" applyFont="1" applyFill="1" applyBorder="1" applyAlignment="1">
      <alignment horizontal="center" vertical="center"/>
    </xf>
    <xf numFmtId="0" fontId="4" fillId="3" borderId="39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0" fontId="15" fillId="3" borderId="9" xfId="0" applyFont="1" applyFill="1" applyBorder="1" applyAlignment="1">
      <alignment horizontal="center" vertical="center"/>
    </xf>
    <xf numFmtId="0" fontId="15" fillId="3" borderId="10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45" xfId="0" applyFont="1" applyFill="1" applyBorder="1" applyAlignment="1">
      <alignment horizontal="center" vertical="center"/>
    </xf>
    <xf numFmtId="0" fontId="4" fillId="2" borderId="39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/>
    </xf>
    <xf numFmtId="0" fontId="1" fillId="4" borderId="3" xfId="2" applyFont="1" applyFill="1" applyBorder="1" applyAlignment="1">
      <alignment horizontal="center"/>
    </xf>
    <xf numFmtId="0" fontId="0" fillId="5" borderId="2" xfId="2" applyFont="1" applyFill="1" applyBorder="1" applyAlignment="1">
      <alignment horizontal="center"/>
    </xf>
    <xf numFmtId="0" fontId="0" fillId="5" borderId="3" xfId="2" applyFont="1" applyFill="1" applyBorder="1" applyAlignment="1">
      <alignment horizontal="center"/>
    </xf>
    <xf numFmtId="0" fontId="0" fillId="6" borderId="2" xfId="2" applyFont="1" applyFill="1" applyBorder="1" applyAlignment="1">
      <alignment horizontal="center"/>
    </xf>
    <xf numFmtId="0" fontId="0" fillId="6" borderId="3" xfId="2" applyFont="1" applyFill="1" applyBorder="1" applyAlignment="1">
      <alignment horizontal="center"/>
    </xf>
    <xf numFmtId="0" fontId="9" fillId="7" borderId="2" xfId="2" applyFont="1" applyFill="1" applyBorder="1" applyAlignment="1">
      <alignment horizontal="center" vertical="center"/>
    </xf>
    <xf numFmtId="0" fontId="9" fillId="7" borderId="3" xfId="2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4" fillId="0" borderId="0" xfId="1" applyFont="1" applyAlignment="1">
      <alignment horizontal="center"/>
    </xf>
    <xf numFmtId="0" fontId="3" fillId="0" borderId="0" xfId="1" applyFont="1" applyAlignment="1">
      <alignment horizontal="left" vertical="center"/>
    </xf>
    <xf numFmtId="0" fontId="9" fillId="0" borderId="0" xfId="1" applyFont="1" applyAlignment="1">
      <alignment horizontal="center" vertical="center"/>
    </xf>
    <xf numFmtId="0" fontId="10" fillId="0" borderId="1" xfId="2" applyFont="1" applyBorder="1" applyAlignment="1">
      <alignment horizontal="center"/>
    </xf>
    <xf numFmtId="0" fontId="7" fillId="2" borderId="1" xfId="2" applyFont="1" applyFill="1" applyBorder="1" applyAlignment="1">
      <alignment horizontal="center"/>
    </xf>
    <xf numFmtId="0" fontId="7" fillId="3" borderId="1" xfId="2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5" fillId="5" borderId="4" xfId="0" applyFont="1" applyFill="1" applyBorder="1" applyAlignment="1">
      <alignment horizontal="center" vertical="center"/>
    </xf>
    <xf numFmtId="0" fontId="15" fillId="5" borderId="5" xfId="0" applyFont="1" applyFill="1" applyBorder="1" applyAlignment="1">
      <alignment horizontal="center" vertical="center"/>
    </xf>
    <xf numFmtId="0" fontId="15" fillId="5" borderId="9" xfId="0" applyFont="1" applyFill="1" applyBorder="1" applyAlignment="1">
      <alignment horizontal="center" vertical="center"/>
    </xf>
    <xf numFmtId="0" fontId="15" fillId="5" borderId="10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4" fillId="5" borderId="21" xfId="0" applyFont="1" applyFill="1" applyBorder="1" applyAlignment="1">
      <alignment horizontal="center" vertical="center"/>
    </xf>
    <xf numFmtId="0" fontId="4" fillId="5" borderId="18" xfId="0" applyFont="1" applyFill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4" fillId="5" borderId="39" xfId="0" applyFont="1" applyFill="1" applyBorder="1" applyAlignment="1">
      <alignment horizontal="center" vertical="center"/>
    </xf>
    <xf numFmtId="0" fontId="4" fillId="5" borderId="45" xfId="0" applyFont="1" applyFill="1" applyBorder="1" applyAlignment="1">
      <alignment horizontal="center" vertical="center"/>
    </xf>
    <xf numFmtId="0" fontId="4" fillId="11" borderId="39" xfId="0" applyFont="1" applyFill="1" applyBorder="1" applyAlignment="1">
      <alignment horizontal="center" vertical="center"/>
    </xf>
    <xf numFmtId="0" fontId="4" fillId="11" borderId="18" xfId="0" applyFont="1" applyFill="1" applyBorder="1" applyAlignment="1">
      <alignment horizontal="center" vertical="center"/>
    </xf>
    <xf numFmtId="0" fontId="4" fillId="11" borderId="21" xfId="0" applyFont="1" applyFill="1" applyBorder="1" applyAlignment="1">
      <alignment horizontal="center" vertical="center"/>
    </xf>
    <xf numFmtId="0" fontId="4" fillId="11" borderId="45" xfId="0" applyFont="1" applyFill="1" applyBorder="1" applyAlignment="1">
      <alignment horizontal="center" vertical="center"/>
    </xf>
    <xf numFmtId="49" fontId="15" fillId="11" borderId="4" xfId="0" applyNumberFormat="1" applyFont="1" applyFill="1" applyBorder="1" applyAlignment="1">
      <alignment horizontal="center" vertical="center"/>
    </xf>
    <xf numFmtId="49" fontId="15" fillId="11" borderId="5" xfId="0" applyNumberFormat="1" applyFont="1" applyFill="1" applyBorder="1" applyAlignment="1">
      <alignment horizontal="center" vertical="center"/>
    </xf>
    <xf numFmtId="49" fontId="15" fillId="11" borderId="9" xfId="0" applyNumberFormat="1" applyFont="1" applyFill="1" applyBorder="1" applyAlignment="1">
      <alignment horizontal="center" vertical="center"/>
    </xf>
    <xf numFmtId="49" fontId="15" fillId="11" borderId="10" xfId="0" applyNumberFormat="1" applyFont="1" applyFill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3" fillId="0" borderId="59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5" fillId="13" borderId="4" xfId="0" applyFont="1" applyFill="1" applyBorder="1" applyAlignment="1">
      <alignment horizontal="center" vertical="center"/>
    </xf>
    <xf numFmtId="0" fontId="15" fillId="13" borderId="5" xfId="0" applyFont="1" applyFill="1" applyBorder="1" applyAlignment="1">
      <alignment horizontal="center" vertical="center"/>
    </xf>
    <xf numFmtId="0" fontId="15" fillId="13" borderId="9" xfId="0" applyFont="1" applyFill="1" applyBorder="1" applyAlignment="1">
      <alignment horizontal="center" vertical="center"/>
    </xf>
    <xf numFmtId="0" fontId="15" fillId="13" borderId="10" xfId="0" applyFont="1" applyFill="1" applyBorder="1" applyAlignment="1">
      <alignment horizontal="center" vertical="center"/>
    </xf>
    <xf numFmtId="0" fontId="15" fillId="14" borderId="4" xfId="0" applyFont="1" applyFill="1" applyBorder="1" applyAlignment="1">
      <alignment horizontal="center" vertical="center"/>
    </xf>
    <xf numFmtId="0" fontId="15" fillId="14" borderId="5" xfId="0" applyFont="1" applyFill="1" applyBorder="1" applyAlignment="1">
      <alignment horizontal="center" vertical="center"/>
    </xf>
    <xf numFmtId="0" fontId="15" fillId="14" borderId="9" xfId="0" applyFont="1" applyFill="1" applyBorder="1" applyAlignment="1">
      <alignment horizontal="center" vertical="center"/>
    </xf>
    <xf numFmtId="0" fontId="15" fillId="14" borderId="10" xfId="0" applyFont="1" applyFill="1" applyBorder="1" applyAlignment="1">
      <alignment horizontal="center" vertical="center"/>
    </xf>
    <xf numFmtId="0" fontId="7" fillId="0" borderId="0" xfId="2" applyFont="1" applyAlignment="1">
      <alignment horizontal="left" vertical="center" wrapText="1"/>
    </xf>
    <xf numFmtId="0" fontId="3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20" fontId="3" fillId="0" borderId="1" xfId="0" applyNumberFormat="1" applyFont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14" fillId="4" borderId="1" xfId="0" applyFont="1" applyFill="1" applyBorder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13" borderId="1" xfId="0" applyFont="1" applyFill="1" applyBorder="1" applyAlignment="1">
      <alignment horizontal="center"/>
    </xf>
    <xf numFmtId="0" fontId="14" fillId="9" borderId="1" xfId="0" applyFont="1" applyFill="1" applyBorder="1" applyAlignment="1">
      <alignment horizontal="center"/>
    </xf>
    <xf numFmtId="0" fontId="14" fillId="15" borderId="1" xfId="0" applyFont="1" applyFill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20" fontId="7" fillId="0" borderId="1" xfId="0" applyNumberFormat="1" applyFont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7" fillId="9" borderId="1" xfId="0" applyFont="1" applyFill="1" applyBorder="1" applyAlignment="1">
      <alignment horizontal="center"/>
    </xf>
    <xf numFmtId="0" fontId="7" fillId="16" borderId="1" xfId="0" applyFont="1" applyFill="1" applyBorder="1" applyAlignment="1">
      <alignment horizontal="center"/>
    </xf>
    <xf numFmtId="0" fontId="7" fillId="15" borderId="1" xfId="0" applyFont="1" applyFill="1" applyBorder="1" applyAlignment="1">
      <alignment horizontal="center"/>
    </xf>
    <xf numFmtId="0" fontId="5" fillId="16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7" fillId="7" borderId="1" xfId="2" applyFont="1" applyFill="1" applyBorder="1" applyAlignment="1">
      <alignment horizontal="center"/>
    </xf>
  </cellXfs>
  <cellStyles count="3">
    <cellStyle name="Normální" xfId="0" builtinId="0"/>
    <cellStyle name="normální 2 2" xfId="2" xr:uid="{A023CEB0-2100-4354-B11A-1307DFBF159D}"/>
    <cellStyle name="Normální 3" xfId="1" xr:uid="{E3385FD8-E3CA-49F1-81A9-9965F031088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31</xdr:row>
      <xdr:rowOff>160020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BC60F7E-3FE6-5662-7D73-9973011B1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5829300"/>
        </a:xfrm>
        <a:prstGeom prst="rect">
          <a:avLst/>
        </a:prstGeom>
      </xdr:spPr>
    </xdr:pic>
    <xdr:clientData/>
  </xdr:twoCellAnchor>
  <xdr:twoCellAnchor editAs="oneCell">
    <xdr:from>
      <xdr:col>12</xdr:col>
      <xdr:colOff>411480</xdr:colOff>
      <xdr:row>0</xdr:row>
      <xdr:rowOff>0</xdr:rowOff>
    </xdr:from>
    <xdr:to>
      <xdr:col>23</xdr:col>
      <xdr:colOff>15240</xdr:colOff>
      <xdr:row>46</xdr:row>
      <xdr:rowOff>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76720E8-5CC5-3F18-11FD-AA371316A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6680" y="0"/>
          <a:ext cx="6309360" cy="8412480"/>
        </a:xfrm>
        <a:prstGeom prst="rect">
          <a:avLst/>
        </a:prstGeom>
      </xdr:spPr>
    </xdr:pic>
    <xdr:clientData/>
  </xdr:twoCellAnchor>
  <xdr:twoCellAnchor editAs="oneCell">
    <xdr:from>
      <xdr:col>23</xdr:col>
      <xdr:colOff>7620</xdr:colOff>
      <xdr:row>0</xdr:row>
      <xdr:rowOff>0</xdr:rowOff>
    </xdr:from>
    <xdr:to>
      <xdr:col>32</xdr:col>
      <xdr:colOff>281940</xdr:colOff>
      <xdr:row>42</xdr:row>
      <xdr:rowOff>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1D094F0-CC98-8233-92CE-6273C5470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8420" y="0"/>
          <a:ext cx="5760720" cy="7680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106680</xdr:colOff>
      <xdr:row>0</xdr:row>
      <xdr:rowOff>114300</xdr:rowOff>
    </xdr:from>
    <xdr:to>
      <xdr:col>10</xdr:col>
      <xdr:colOff>541586</xdr:colOff>
      <xdr:row>25</xdr:row>
      <xdr:rowOff>145179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037D49E-E350-963B-1A86-31498291A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" y="114300"/>
          <a:ext cx="6530906" cy="4602879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571501</xdr:colOff>
      <xdr:row>0</xdr:row>
      <xdr:rowOff>68580</xdr:rowOff>
    </xdr:from>
    <xdr:to>
      <xdr:col>18</xdr:col>
      <xdr:colOff>259081</xdr:colOff>
      <xdr:row>19</xdr:row>
      <xdr:rowOff>51135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FE1083E-B29E-20FC-E76C-617BF41FC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1" y="68580"/>
          <a:ext cx="4564380" cy="3457275"/>
        </a:xfrm>
        <a:prstGeom prst="rect">
          <a:avLst/>
        </a:prstGeom>
      </xdr:spPr>
    </xdr:pic>
    <xdr:clientData/>
  </xdr:twoCellAnchor>
  <xdr:twoCellAnchor editAs="oneCell">
    <xdr:from>
      <xdr:col>11</xdr:col>
      <xdr:colOff>137161</xdr:colOff>
      <xdr:row>20</xdr:row>
      <xdr:rowOff>91440</xdr:rowOff>
    </xdr:from>
    <xdr:to>
      <xdr:col>18</xdr:col>
      <xdr:colOff>38101</xdr:colOff>
      <xdr:row>30</xdr:row>
      <xdr:rowOff>20529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ED247AF-DF2D-22F8-19DF-326BCE864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2761" y="3749040"/>
          <a:ext cx="4168140" cy="1757889"/>
        </a:xfrm>
        <a:prstGeom prst="rect">
          <a:avLst/>
        </a:prstGeom>
      </xdr:spPr>
    </xdr:pic>
    <xdr:clientData/>
  </xdr:twoCellAnchor>
  <xdr:twoCellAnchor editAs="oneCell">
    <xdr:from>
      <xdr:col>18</xdr:col>
      <xdr:colOff>411480</xdr:colOff>
      <xdr:row>4</xdr:row>
      <xdr:rowOff>175260</xdr:rowOff>
    </xdr:from>
    <xdr:to>
      <xdr:col>25</xdr:col>
      <xdr:colOff>404229</xdr:colOff>
      <xdr:row>30</xdr:row>
      <xdr:rowOff>175672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66D175DC-314E-FB20-9DCF-005EC946B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4280" y="906780"/>
          <a:ext cx="4259949" cy="4755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502920</xdr:colOff>
      <xdr:row>2</xdr:row>
      <xdr:rowOff>76200</xdr:rowOff>
    </xdr:from>
    <xdr:to>
      <xdr:col>8</xdr:col>
      <xdr:colOff>152792</xdr:colOff>
      <xdr:row>21</xdr:row>
      <xdr:rowOff>295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A3F8F8D2-778D-C952-4FE6-94ECAC4E6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920" y="441960"/>
          <a:ext cx="4526672" cy="33988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350520</xdr:colOff>
      <xdr:row>0</xdr:row>
      <xdr:rowOff>129540</xdr:rowOff>
    </xdr:from>
    <xdr:to>
      <xdr:col>12</xdr:col>
      <xdr:colOff>92052</xdr:colOff>
      <xdr:row>24</xdr:row>
      <xdr:rowOff>68955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7E8806D-D8CC-7CD5-948C-75A48E960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" y="129540"/>
          <a:ext cx="7056732" cy="43285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3</xdr:row>
      <xdr:rowOff>22860</xdr:rowOff>
    </xdr:from>
    <xdr:to>
      <xdr:col>8</xdr:col>
      <xdr:colOff>602422</xdr:colOff>
      <xdr:row>16</xdr:row>
      <xdr:rowOff>122135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3572E4C-DF06-B3E3-9C74-351ED83F9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571500"/>
          <a:ext cx="5098222" cy="2476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312420</xdr:colOff>
      <xdr:row>2</xdr:row>
      <xdr:rowOff>114300</xdr:rowOff>
    </xdr:from>
    <xdr:to>
      <xdr:col>12</xdr:col>
      <xdr:colOff>137779</xdr:colOff>
      <xdr:row>21</xdr:row>
      <xdr:rowOff>291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31F42E4-61A3-28C2-EA6A-4507DF758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" y="480060"/>
          <a:ext cx="7140559" cy="336071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312420</xdr:colOff>
      <xdr:row>2</xdr:row>
      <xdr:rowOff>91440</xdr:rowOff>
    </xdr:from>
    <xdr:to>
      <xdr:col>7</xdr:col>
      <xdr:colOff>594754</xdr:colOff>
      <xdr:row>17</xdr:row>
      <xdr:rowOff>61195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D1F04D0-16A4-BB3E-7BEB-8CD909E1B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" y="457200"/>
          <a:ext cx="4549534" cy="27129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137160</xdr:rowOff>
    </xdr:from>
    <xdr:to>
      <xdr:col>11</xdr:col>
      <xdr:colOff>84382</xdr:colOff>
      <xdr:row>26</xdr:row>
      <xdr:rowOff>46124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B9373C6D-C0CE-DDAC-CE89-9920F69AA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37160"/>
          <a:ext cx="6485182" cy="46638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198120</xdr:colOff>
      <xdr:row>1</xdr:row>
      <xdr:rowOff>22860</xdr:rowOff>
    </xdr:from>
    <xdr:to>
      <xdr:col>11</xdr:col>
      <xdr:colOff>313011</xdr:colOff>
      <xdr:row>20</xdr:row>
      <xdr:rowOff>23161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EDCC23E-E922-75E4-2852-09E246EF0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" y="205740"/>
          <a:ext cx="6820491" cy="34750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CBD86-4E1D-4727-BE49-00D0AF72BA87}">
  <dimension ref="A1:T29"/>
  <sheetViews>
    <sheetView tabSelected="1" workbookViewId="0">
      <selection activeCell="K28" sqref="K28"/>
    </sheetView>
  </sheetViews>
  <sheetFormatPr defaultColWidth="29.5546875" defaultRowHeight="14.4" x14ac:dyDescent="0.3"/>
  <cols>
    <col min="1" max="1" width="22" style="1" customWidth="1"/>
    <col min="2" max="2" width="18.88671875" style="1" customWidth="1"/>
    <col min="3" max="3" width="5.21875" style="1" customWidth="1"/>
    <col min="4" max="4" width="5.6640625" style="1" customWidth="1"/>
    <col min="5" max="5" width="4.44140625" style="1" customWidth="1"/>
    <col min="6" max="6" width="5.33203125" style="1" customWidth="1"/>
    <col min="7" max="7" width="3.6640625" style="1" customWidth="1"/>
    <col min="8" max="8" width="3.77734375" style="1" customWidth="1"/>
    <col min="9" max="9" width="5.21875" style="1" customWidth="1"/>
    <col min="10" max="10" width="3.21875" style="1" customWidth="1"/>
    <col min="11" max="11" width="4" style="1" customWidth="1"/>
    <col min="12" max="12" width="5.109375" style="1" customWidth="1"/>
    <col min="13" max="13" width="4" style="1" customWidth="1"/>
    <col min="14" max="14" width="4.77734375" style="1" customWidth="1"/>
    <col min="15" max="15" width="6.33203125" style="1" customWidth="1"/>
    <col min="16" max="16" width="7" style="1" customWidth="1"/>
    <col min="17" max="17" width="5.88671875" style="1" customWidth="1"/>
    <col min="18" max="18" width="4.33203125" style="1" customWidth="1"/>
    <col min="19" max="19" width="5.44140625" style="1" customWidth="1"/>
    <col min="20" max="254" width="9.109375" style="1" customWidth="1"/>
    <col min="255" max="16384" width="29.5546875" style="1"/>
  </cols>
  <sheetData>
    <row r="1" spans="1:20" ht="21" x14ac:dyDescent="0.4">
      <c r="A1" s="298" t="s">
        <v>0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</row>
    <row r="3" spans="1:20" ht="15.6" x14ac:dyDescent="0.3">
      <c r="A3" s="2" t="s">
        <v>1</v>
      </c>
      <c r="B3" s="3" t="s">
        <v>143</v>
      </c>
      <c r="C3" s="4"/>
      <c r="D3" s="5"/>
    </row>
    <row r="4" spans="1:20" ht="5.25" customHeight="1" x14ac:dyDescent="0.3">
      <c r="A4" s="2"/>
      <c r="B4" s="3"/>
      <c r="C4" s="4"/>
      <c r="D4" s="5"/>
    </row>
    <row r="5" spans="1:20" ht="15.6" x14ac:dyDescent="0.3">
      <c r="A5" s="2" t="s">
        <v>2</v>
      </c>
      <c r="B5" s="3" t="s">
        <v>144</v>
      </c>
      <c r="C5" s="4"/>
      <c r="D5" s="5"/>
    </row>
    <row r="6" spans="1:20" ht="4.6500000000000004" customHeight="1" x14ac:dyDescent="0.3">
      <c r="A6" s="2"/>
      <c r="B6" s="4"/>
      <c r="C6" s="4"/>
      <c r="D6" s="5"/>
    </row>
    <row r="7" spans="1:20" ht="18" x14ac:dyDescent="0.3">
      <c r="A7" s="2" t="s">
        <v>3</v>
      </c>
      <c r="B7" s="6">
        <v>211</v>
      </c>
      <c r="C7" s="7"/>
      <c r="D7" s="5"/>
    </row>
    <row r="8" spans="1:20" ht="4.6500000000000004" customHeight="1" x14ac:dyDescent="0.3">
      <c r="A8" s="2"/>
      <c r="B8" s="4"/>
      <c r="C8" s="4"/>
      <c r="D8" s="5"/>
    </row>
    <row r="9" spans="1:20" x14ac:dyDescent="0.3">
      <c r="A9" s="299" t="s">
        <v>4</v>
      </c>
      <c r="B9" s="300">
        <v>13</v>
      </c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</row>
    <row r="10" spans="1:20" x14ac:dyDescent="0.3">
      <c r="A10" s="299"/>
      <c r="B10" s="300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</row>
    <row r="11" spans="1:20" ht="18.600000000000001" customHeight="1" x14ac:dyDescent="0.3">
      <c r="A11" s="2" t="s">
        <v>5</v>
      </c>
      <c r="B11" s="342" t="s">
        <v>145</v>
      </c>
      <c r="C11" s="342"/>
      <c r="D11" s="342"/>
      <c r="E11" s="342"/>
      <c r="F11" s="342"/>
      <c r="G11" s="342"/>
      <c r="H11" s="342"/>
      <c r="I11" s="342"/>
      <c r="J11" s="342"/>
      <c r="K11" s="342"/>
      <c r="L11" s="342"/>
      <c r="M11" s="342"/>
      <c r="N11" s="342"/>
    </row>
    <row r="12" spans="1:20" ht="18.600000000000001" customHeight="1" x14ac:dyDescent="0.3">
      <c r="A12" s="2"/>
      <c r="B12" s="342"/>
      <c r="C12" s="342"/>
      <c r="D12" s="342"/>
      <c r="E12" s="342"/>
      <c r="F12" s="342"/>
      <c r="G12" s="342"/>
      <c r="H12" s="342"/>
      <c r="I12" s="342"/>
      <c r="J12" s="342"/>
      <c r="K12" s="342"/>
      <c r="L12" s="342"/>
      <c r="M12" s="342"/>
      <c r="N12" s="342"/>
    </row>
    <row r="13" spans="1:20" x14ac:dyDescent="0.3">
      <c r="B13" s="342"/>
      <c r="C13" s="342"/>
      <c r="D13" s="342"/>
      <c r="E13" s="342"/>
      <c r="F13" s="342"/>
      <c r="G13" s="342"/>
      <c r="H13" s="342"/>
      <c r="I13" s="342"/>
      <c r="J13" s="342"/>
      <c r="K13" s="342"/>
      <c r="L13" s="342"/>
      <c r="M13" s="342"/>
      <c r="N13" s="342"/>
    </row>
    <row r="16" spans="1:20" ht="15.6" x14ac:dyDescent="0.3">
      <c r="A16" s="2" t="s">
        <v>6</v>
      </c>
      <c r="B16" s="301" t="s">
        <v>7</v>
      </c>
      <c r="C16" s="301"/>
      <c r="D16" s="9" t="s">
        <v>8</v>
      </c>
    </row>
    <row r="17" spans="1:5" ht="15" x14ac:dyDescent="0.3">
      <c r="A17" s="2"/>
      <c r="B17" s="302" t="s">
        <v>9</v>
      </c>
      <c r="C17" s="302"/>
      <c r="D17" s="10">
        <v>17</v>
      </c>
    </row>
    <row r="18" spans="1:5" ht="15" x14ac:dyDescent="0.3">
      <c r="A18" s="2"/>
      <c r="B18" s="303" t="s">
        <v>10</v>
      </c>
      <c r="C18" s="303"/>
      <c r="D18" s="10">
        <v>16</v>
      </c>
    </row>
    <row r="19" spans="1:5" ht="15" x14ac:dyDescent="0.3">
      <c r="A19" s="2"/>
      <c r="B19" s="371" t="s">
        <v>182</v>
      </c>
      <c r="C19" s="371"/>
      <c r="D19" s="10">
        <v>11</v>
      </c>
    </row>
    <row r="20" spans="1:5" ht="15" x14ac:dyDescent="0.3">
      <c r="A20" s="2"/>
      <c r="B20" s="286" t="s">
        <v>11</v>
      </c>
      <c r="C20" s="287"/>
      <c r="D20" s="10">
        <v>10</v>
      </c>
    </row>
    <row r="21" spans="1:5" ht="15" x14ac:dyDescent="0.3">
      <c r="A21" s="2"/>
      <c r="B21" s="288" t="s">
        <v>12</v>
      </c>
      <c r="C21" s="289"/>
      <c r="D21" s="10">
        <v>6</v>
      </c>
      <c r="E21" s="11"/>
    </row>
    <row r="22" spans="1:5" ht="15" x14ac:dyDescent="0.3">
      <c r="A22" s="2"/>
      <c r="B22" s="290" t="s">
        <v>13</v>
      </c>
      <c r="C22" s="291"/>
      <c r="D22" s="10">
        <v>13</v>
      </c>
      <c r="E22" s="11"/>
    </row>
    <row r="23" spans="1:5" ht="15" x14ac:dyDescent="0.3">
      <c r="A23" s="2"/>
      <c r="B23" s="290" t="s">
        <v>14</v>
      </c>
      <c r="C23" s="291"/>
      <c r="D23" s="10">
        <v>10</v>
      </c>
      <c r="E23" s="11"/>
    </row>
    <row r="24" spans="1:5" ht="18" customHeight="1" x14ac:dyDescent="0.3">
      <c r="A24" s="2"/>
      <c r="B24" s="292" t="s">
        <v>15</v>
      </c>
      <c r="C24" s="293"/>
      <c r="D24" s="12">
        <f>SUM(D17:D23)</f>
        <v>83</v>
      </c>
    </row>
    <row r="25" spans="1:5" ht="15.6" x14ac:dyDescent="0.3">
      <c r="A25" s="2"/>
      <c r="B25" s="4"/>
      <c r="C25" s="4"/>
      <c r="D25" s="13"/>
    </row>
    <row r="26" spans="1:5" x14ac:dyDescent="0.3">
      <c r="B26" s="14"/>
      <c r="C26" s="15"/>
    </row>
    <row r="27" spans="1:5" x14ac:dyDescent="0.3">
      <c r="B27" s="15"/>
      <c r="C27" s="15"/>
    </row>
    <row r="28" spans="1:5" x14ac:dyDescent="0.3">
      <c r="A28" s="2" t="s">
        <v>16</v>
      </c>
      <c r="B28" s="16" t="s">
        <v>17</v>
      </c>
    </row>
    <row r="29" spans="1:5" x14ac:dyDescent="0.3">
      <c r="B29" s="15"/>
    </row>
  </sheetData>
  <mergeCells count="13">
    <mergeCell ref="B20:C20"/>
    <mergeCell ref="B21:C21"/>
    <mergeCell ref="B22:C22"/>
    <mergeCell ref="B23:C23"/>
    <mergeCell ref="B24:C24"/>
    <mergeCell ref="A1:T1"/>
    <mergeCell ref="A9:A10"/>
    <mergeCell ref="B9:B10"/>
    <mergeCell ref="B16:C16"/>
    <mergeCell ref="B17:C17"/>
    <mergeCell ref="B18:C18"/>
    <mergeCell ref="B11:N13"/>
    <mergeCell ref="B19:C19"/>
  </mergeCells>
  <pageMargins left="0.25" right="0.25" top="0.75" bottom="0.75" header="0.3" footer="0.3"/>
  <pageSetup paperSize="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B6B3-6AC5-45F0-8487-58CDA87F4F00}">
  <sheetPr>
    <tabColor rgb="FFFFFF00"/>
  </sheetPr>
  <dimension ref="A1:Z8"/>
  <sheetViews>
    <sheetView zoomScale="85" zoomScaleNormal="85" workbookViewId="0">
      <selection activeCell="G17" sqref="G17"/>
    </sheetView>
  </sheetViews>
  <sheetFormatPr defaultRowHeight="14.4" x14ac:dyDescent="0.3"/>
  <cols>
    <col min="1" max="1" width="5.33203125" style="78" customWidth="1"/>
    <col min="2" max="2" width="24.109375" style="78" bestFit="1" customWidth="1"/>
    <col min="3" max="3" width="5" style="78" customWidth="1"/>
    <col min="4" max="8" width="4.44140625" style="78" customWidth="1"/>
    <col min="9" max="11" width="8.33203125" style="78" customWidth="1"/>
    <col min="12" max="14" width="7.6640625" style="78" customWidth="1"/>
    <col min="15" max="17" width="9.88671875" style="78" customWidth="1"/>
    <col min="18" max="20" width="6.6640625" style="78" customWidth="1"/>
    <col min="21" max="22" width="8.88671875" style="78"/>
    <col min="23" max="23" width="6.33203125" style="78" customWidth="1"/>
    <col min="24" max="24" width="2" style="78" customWidth="1"/>
    <col min="25" max="25" width="6.33203125" style="78" customWidth="1"/>
    <col min="26" max="26" width="16.33203125" style="78" bestFit="1" customWidth="1"/>
    <col min="27" max="250" width="8.88671875" style="78"/>
    <col min="251" max="251" width="5.33203125" style="78" customWidth="1"/>
    <col min="252" max="252" width="15.33203125" style="78" customWidth="1"/>
    <col min="253" max="253" width="5" style="78" customWidth="1"/>
    <col min="254" max="269" width="4.44140625" style="78" customWidth="1"/>
    <col min="270" max="270" width="6.44140625" style="78" customWidth="1"/>
    <col min="271" max="276" width="4.44140625" style="78" customWidth="1"/>
    <col min="277" max="278" width="8.88671875" style="78"/>
    <col min="279" max="279" width="6.33203125" style="78" customWidth="1"/>
    <col min="280" max="280" width="2" style="78" customWidth="1"/>
    <col min="281" max="281" width="6.33203125" style="78" customWidth="1"/>
    <col min="282" max="506" width="8.88671875" style="78"/>
    <col min="507" max="507" width="5.33203125" style="78" customWidth="1"/>
    <col min="508" max="508" width="15.33203125" style="78" customWidth="1"/>
    <col min="509" max="509" width="5" style="78" customWidth="1"/>
    <col min="510" max="525" width="4.44140625" style="78" customWidth="1"/>
    <col min="526" max="526" width="6.44140625" style="78" customWidth="1"/>
    <col min="527" max="532" width="4.44140625" style="78" customWidth="1"/>
    <col min="533" max="534" width="8.88671875" style="78"/>
    <col min="535" max="535" width="6.33203125" style="78" customWidth="1"/>
    <col min="536" max="536" width="2" style="78" customWidth="1"/>
    <col min="537" max="537" width="6.33203125" style="78" customWidth="1"/>
    <col min="538" max="762" width="8.88671875" style="78"/>
    <col min="763" max="763" width="5.33203125" style="78" customWidth="1"/>
    <col min="764" max="764" width="15.33203125" style="78" customWidth="1"/>
    <col min="765" max="765" width="5" style="78" customWidth="1"/>
    <col min="766" max="781" width="4.44140625" style="78" customWidth="1"/>
    <col min="782" max="782" width="6.44140625" style="78" customWidth="1"/>
    <col min="783" max="788" width="4.44140625" style="78" customWidth="1"/>
    <col min="789" max="790" width="8.88671875" style="78"/>
    <col min="791" max="791" width="6.33203125" style="78" customWidth="1"/>
    <col min="792" max="792" width="2" style="78" customWidth="1"/>
    <col min="793" max="793" width="6.33203125" style="78" customWidth="1"/>
    <col min="794" max="1018" width="8.88671875" style="78"/>
    <col min="1019" max="1019" width="5.33203125" style="78" customWidth="1"/>
    <col min="1020" max="1020" width="15.33203125" style="78" customWidth="1"/>
    <col min="1021" max="1021" width="5" style="78" customWidth="1"/>
    <col min="1022" max="1037" width="4.44140625" style="78" customWidth="1"/>
    <col min="1038" max="1038" width="6.44140625" style="78" customWidth="1"/>
    <col min="1039" max="1044" width="4.44140625" style="78" customWidth="1"/>
    <col min="1045" max="1046" width="8.88671875" style="78"/>
    <col min="1047" max="1047" width="6.33203125" style="78" customWidth="1"/>
    <col min="1048" max="1048" width="2" style="78" customWidth="1"/>
    <col min="1049" max="1049" width="6.33203125" style="78" customWidth="1"/>
    <col min="1050" max="1274" width="8.88671875" style="78"/>
    <col min="1275" max="1275" width="5.33203125" style="78" customWidth="1"/>
    <col min="1276" max="1276" width="15.33203125" style="78" customWidth="1"/>
    <col min="1277" max="1277" width="5" style="78" customWidth="1"/>
    <col min="1278" max="1293" width="4.44140625" style="78" customWidth="1"/>
    <col min="1294" max="1294" width="6.44140625" style="78" customWidth="1"/>
    <col min="1295" max="1300" width="4.44140625" style="78" customWidth="1"/>
    <col min="1301" max="1302" width="8.88671875" style="78"/>
    <col min="1303" max="1303" width="6.33203125" style="78" customWidth="1"/>
    <col min="1304" max="1304" width="2" style="78" customWidth="1"/>
    <col min="1305" max="1305" width="6.33203125" style="78" customWidth="1"/>
    <col min="1306" max="1530" width="8.88671875" style="78"/>
    <col min="1531" max="1531" width="5.33203125" style="78" customWidth="1"/>
    <col min="1532" max="1532" width="15.33203125" style="78" customWidth="1"/>
    <col min="1533" max="1533" width="5" style="78" customWidth="1"/>
    <col min="1534" max="1549" width="4.44140625" style="78" customWidth="1"/>
    <col min="1550" max="1550" width="6.44140625" style="78" customWidth="1"/>
    <col min="1551" max="1556" width="4.44140625" style="78" customWidth="1"/>
    <col min="1557" max="1558" width="8.88671875" style="78"/>
    <col min="1559" max="1559" width="6.33203125" style="78" customWidth="1"/>
    <col min="1560" max="1560" width="2" style="78" customWidth="1"/>
    <col min="1561" max="1561" width="6.33203125" style="78" customWidth="1"/>
    <col min="1562" max="1786" width="8.88671875" style="78"/>
    <col min="1787" max="1787" width="5.33203125" style="78" customWidth="1"/>
    <col min="1788" max="1788" width="15.33203125" style="78" customWidth="1"/>
    <col min="1789" max="1789" width="5" style="78" customWidth="1"/>
    <col min="1790" max="1805" width="4.44140625" style="78" customWidth="1"/>
    <col min="1806" max="1806" width="6.44140625" style="78" customWidth="1"/>
    <col min="1807" max="1812" width="4.44140625" style="78" customWidth="1"/>
    <col min="1813" max="1814" width="8.88671875" style="78"/>
    <col min="1815" max="1815" width="6.33203125" style="78" customWidth="1"/>
    <col min="1816" max="1816" width="2" style="78" customWidth="1"/>
    <col min="1817" max="1817" width="6.33203125" style="78" customWidth="1"/>
    <col min="1818" max="2042" width="8.88671875" style="78"/>
    <col min="2043" max="2043" width="5.33203125" style="78" customWidth="1"/>
    <col min="2044" max="2044" width="15.33203125" style="78" customWidth="1"/>
    <col min="2045" max="2045" width="5" style="78" customWidth="1"/>
    <col min="2046" max="2061" width="4.44140625" style="78" customWidth="1"/>
    <col min="2062" max="2062" width="6.44140625" style="78" customWidth="1"/>
    <col min="2063" max="2068" width="4.44140625" style="78" customWidth="1"/>
    <col min="2069" max="2070" width="8.88671875" style="78"/>
    <col min="2071" max="2071" width="6.33203125" style="78" customWidth="1"/>
    <col min="2072" max="2072" width="2" style="78" customWidth="1"/>
    <col min="2073" max="2073" width="6.33203125" style="78" customWidth="1"/>
    <col min="2074" max="2298" width="8.88671875" style="78"/>
    <col min="2299" max="2299" width="5.33203125" style="78" customWidth="1"/>
    <col min="2300" max="2300" width="15.33203125" style="78" customWidth="1"/>
    <col min="2301" max="2301" width="5" style="78" customWidth="1"/>
    <col min="2302" max="2317" width="4.44140625" style="78" customWidth="1"/>
    <col min="2318" max="2318" width="6.44140625" style="78" customWidth="1"/>
    <col min="2319" max="2324" width="4.44140625" style="78" customWidth="1"/>
    <col min="2325" max="2326" width="8.88671875" style="78"/>
    <col min="2327" max="2327" width="6.33203125" style="78" customWidth="1"/>
    <col min="2328" max="2328" width="2" style="78" customWidth="1"/>
    <col min="2329" max="2329" width="6.33203125" style="78" customWidth="1"/>
    <col min="2330" max="2554" width="8.88671875" style="78"/>
    <col min="2555" max="2555" width="5.33203125" style="78" customWidth="1"/>
    <col min="2556" max="2556" width="15.33203125" style="78" customWidth="1"/>
    <col min="2557" max="2557" width="5" style="78" customWidth="1"/>
    <col min="2558" max="2573" width="4.44140625" style="78" customWidth="1"/>
    <col min="2574" max="2574" width="6.44140625" style="78" customWidth="1"/>
    <col min="2575" max="2580" width="4.44140625" style="78" customWidth="1"/>
    <col min="2581" max="2582" width="8.88671875" style="78"/>
    <col min="2583" max="2583" width="6.33203125" style="78" customWidth="1"/>
    <col min="2584" max="2584" width="2" style="78" customWidth="1"/>
    <col min="2585" max="2585" width="6.33203125" style="78" customWidth="1"/>
    <col min="2586" max="2810" width="8.88671875" style="78"/>
    <col min="2811" max="2811" width="5.33203125" style="78" customWidth="1"/>
    <col min="2812" max="2812" width="15.33203125" style="78" customWidth="1"/>
    <col min="2813" max="2813" width="5" style="78" customWidth="1"/>
    <col min="2814" max="2829" width="4.44140625" style="78" customWidth="1"/>
    <col min="2830" max="2830" width="6.44140625" style="78" customWidth="1"/>
    <col min="2831" max="2836" width="4.44140625" style="78" customWidth="1"/>
    <col min="2837" max="2838" width="8.88671875" style="78"/>
    <col min="2839" max="2839" width="6.33203125" style="78" customWidth="1"/>
    <col min="2840" max="2840" width="2" style="78" customWidth="1"/>
    <col min="2841" max="2841" width="6.33203125" style="78" customWidth="1"/>
    <col min="2842" max="3066" width="8.88671875" style="78"/>
    <col min="3067" max="3067" width="5.33203125" style="78" customWidth="1"/>
    <col min="3068" max="3068" width="15.33203125" style="78" customWidth="1"/>
    <col min="3069" max="3069" width="5" style="78" customWidth="1"/>
    <col min="3070" max="3085" width="4.44140625" style="78" customWidth="1"/>
    <col min="3086" max="3086" width="6.44140625" style="78" customWidth="1"/>
    <col min="3087" max="3092" width="4.44140625" style="78" customWidth="1"/>
    <col min="3093" max="3094" width="8.88671875" style="78"/>
    <col min="3095" max="3095" width="6.33203125" style="78" customWidth="1"/>
    <col min="3096" max="3096" width="2" style="78" customWidth="1"/>
    <col min="3097" max="3097" width="6.33203125" style="78" customWidth="1"/>
    <col min="3098" max="3322" width="8.88671875" style="78"/>
    <col min="3323" max="3323" width="5.33203125" style="78" customWidth="1"/>
    <col min="3324" max="3324" width="15.33203125" style="78" customWidth="1"/>
    <col min="3325" max="3325" width="5" style="78" customWidth="1"/>
    <col min="3326" max="3341" width="4.44140625" style="78" customWidth="1"/>
    <col min="3342" max="3342" width="6.44140625" style="78" customWidth="1"/>
    <col min="3343" max="3348" width="4.44140625" style="78" customWidth="1"/>
    <col min="3349" max="3350" width="8.88671875" style="78"/>
    <col min="3351" max="3351" width="6.33203125" style="78" customWidth="1"/>
    <col min="3352" max="3352" width="2" style="78" customWidth="1"/>
    <col min="3353" max="3353" width="6.33203125" style="78" customWidth="1"/>
    <col min="3354" max="3578" width="8.88671875" style="78"/>
    <col min="3579" max="3579" width="5.33203125" style="78" customWidth="1"/>
    <col min="3580" max="3580" width="15.33203125" style="78" customWidth="1"/>
    <col min="3581" max="3581" width="5" style="78" customWidth="1"/>
    <col min="3582" max="3597" width="4.44140625" style="78" customWidth="1"/>
    <col min="3598" max="3598" width="6.44140625" style="78" customWidth="1"/>
    <col min="3599" max="3604" width="4.44140625" style="78" customWidth="1"/>
    <col min="3605" max="3606" width="8.88671875" style="78"/>
    <col min="3607" max="3607" width="6.33203125" style="78" customWidth="1"/>
    <col min="3608" max="3608" width="2" style="78" customWidth="1"/>
    <col min="3609" max="3609" width="6.33203125" style="78" customWidth="1"/>
    <col min="3610" max="3834" width="8.88671875" style="78"/>
    <col min="3835" max="3835" width="5.33203125" style="78" customWidth="1"/>
    <col min="3836" max="3836" width="15.33203125" style="78" customWidth="1"/>
    <col min="3837" max="3837" width="5" style="78" customWidth="1"/>
    <col min="3838" max="3853" width="4.44140625" style="78" customWidth="1"/>
    <col min="3854" max="3854" width="6.44140625" style="78" customWidth="1"/>
    <col min="3855" max="3860" width="4.44140625" style="78" customWidth="1"/>
    <col min="3861" max="3862" width="8.88671875" style="78"/>
    <col min="3863" max="3863" width="6.33203125" style="78" customWidth="1"/>
    <col min="3864" max="3864" width="2" style="78" customWidth="1"/>
    <col min="3865" max="3865" width="6.33203125" style="78" customWidth="1"/>
    <col min="3866" max="4090" width="8.88671875" style="78"/>
    <col min="4091" max="4091" width="5.33203125" style="78" customWidth="1"/>
    <col min="4092" max="4092" width="15.33203125" style="78" customWidth="1"/>
    <col min="4093" max="4093" width="5" style="78" customWidth="1"/>
    <col min="4094" max="4109" width="4.44140625" style="78" customWidth="1"/>
    <col min="4110" max="4110" width="6.44140625" style="78" customWidth="1"/>
    <col min="4111" max="4116" width="4.44140625" style="78" customWidth="1"/>
    <col min="4117" max="4118" width="8.88671875" style="78"/>
    <col min="4119" max="4119" width="6.33203125" style="78" customWidth="1"/>
    <col min="4120" max="4120" width="2" style="78" customWidth="1"/>
    <col min="4121" max="4121" width="6.33203125" style="78" customWidth="1"/>
    <col min="4122" max="4346" width="8.88671875" style="78"/>
    <col min="4347" max="4347" width="5.33203125" style="78" customWidth="1"/>
    <col min="4348" max="4348" width="15.33203125" style="78" customWidth="1"/>
    <col min="4349" max="4349" width="5" style="78" customWidth="1"/>
    <col min="4350" max="4365" width="4.44140625" style="78" customWidth="1"/>
    <col min="4366" max="4366" width="6.44140625" style="78" customWidth="1"/>
    <col min="4367" max="4372" width="4.44140625" style="78" customWidth="1"/>
    <col min="4373" max="4374" width="8.88671875" style="78"/>
    <col min="4375" max="4375" width="6.33203125" style="78" customWidth="1"/>
    <col min="4376" max="4376" width="2" style="78" customWidth="1"/>
    <col min="4377" max="4377" width="6.33203125" style="78" customWidth="1"/>
    <col min="4378" max="4602" width="8.88671875" style="78"/>
    <col min="4603" max="4603" width="5.33203125" style="78" customWidth="1"/>
    <col min="4604" max="4604" width="15.33203125" style="78" customWidth="1"/>
    <col min="4605" max="4605" width="5" style="78" customWidth="1"/>
    <col min="4606" max="4621" width="4.44140625" style="78" customWidth="1"/>
    <col min="4622" max="4622" width="6.44140625" style="78" customWidth="1"/>
    <col min="4623" max="4628" width="4.44140625" style="78" customWidth="1"/>
    <col min="4629" max="4630" width="8.88671875" style="78"/>
    <col min="4631" max="4631" width="6.33203125" style="78" customWidth="1"/>
    <col min="4632" max="4632" width="2" style="78" customWidth="1"/>
    <col min="4633" max="4633" width="6.33203125" style="78" customWidth="1"/>
    <col min="4634" max="4858" width="8.88671875" style="78"/>
    <col min="4859" max="4859" width="5.33203125" style="78" customWidth="1"/>
    <col min="4860" max="4860" width="15.33203125" style="78" customWidth="1"/>
    <col min="4861" max="4861" width="5" style="78" customWidth="1"/>
    <col min="4862" max="4877" width="4.44140625" style="78" customWidth="1"/>
    <col min="4878" max="4878" width="6.44140625" style="78" customWidth="1"/>
    <col min="4879" max="4884" width="4.44140625" style="78" customWidth="1"/>
    <col min="4885" max="4886" width="8.88671875" style="78"/>
    <col min="4887" max="4887" width="6.33203125" style="78" customWidth="1"/>
    <col min="4888" max="4888" width="2" style="78" customWidth="1"/>
    <col min="4889" max="4889" width="6.33203125" style="78" customWidth="1"/>
    <col min="4890" max="5114" width="8.88671875" style="78"/>
    <col min="5115" max="5115" width="5.33203125" style="78" customWidth="1"/>
    <col min="5116" max="5116" width="15.33203125" style="78" customWidth="1"/>
    <col min="5117" max="5117" width="5" style="78" customWidth="1"/>
    <col min="5118" max="5133" width="4.44140625" style="78" customWidth="1"/>
    <col min="5134" max="5134" width="6.44140625" style="78" customWidth="1"/>
    <col min="5135" max="5140" width="4.44140625" style="78" customWidth="1"/>
    <col min="5141" max="5142" width="8.88671875" style="78"/>
    <col min="5143" max="5143" width="6.33203125" style="78" customWidth="1"/>
    <col min="5144" max="5144" width="2" style="78" customWidth="1"/>
    <col min="5145" max="5145" width="6.33203125" style="78" customWidth="1"/>
    <col min="5146" max="5370" width="8.88671875" style="78"/>
    <col min="5371" max="5371" width="5.33203125" style="78" customWidth="1"/>
    <col min="5372" max="5372" width="15.33203125" style="78" customWidth="1"/>
    <col min="5373" max="5373" width="5" style="78" customWidth="1"/>
    <col min="5374" max="5389" width="4.44140625" style="78" customWidth="1"/>
    <col min="5390" max="5390" width="6.44140625" style="78" customWidth="1"/>
    <col min="5391" max="5396" width="4.44140625" style="78" customWidth="1"/>
    <col min="5397" max="5398" width="8.88671875" style="78"/>
    <col min="5399" max="5399" width="6.33203125" style="78" customWidth="1"/>
    <col min="5400" max="5400" width="2" style="78" customWidth="1"/>
    <col min="5401" max="5401" width="6.33203125" style="78" customWidth="1"/>
    <col min="5402" max="5626" width="8.88671875" style="78"/>
    <col min="5627" max="5627" width="5.33203125" style="78" customWidth="1"/>
    <col min="5628" max="5628" width="15.33203125" style="78" customWidth="1"/>
    <col min="5629" max="5629" width="5" style="78" customWidth="1"/>
    <col min="5630" max="5645" width="4.44140625" style="78" customWidth="1"/>
    <col min="5646" max="5646" width="6.44140625" style="78" customWidth="1"/>
    <col min="5647" max="5652" width="4.44140625" style="78" customWidth="1"/>
    <col min="5653" max="5654" width="8.88671875" style="78"/>
    <col min="5655" max="5655" width="6.33203125" style="78" customWidth="1"/>
    <col min="5656" max="5656" width="2" style="78" customWidth="1"/>
    <col min="5657" max="5657" width="6.33203125" style="78" customWidth="1"/>
    <col min="5658" max="5882" width="8.88671875" style="78"/>
    <col min="5883" max="5883" width="5.33203125" style="78" customWidth="1"/>
    <col min="5884" max="5884" width="15.33203125" style="78" customWidth="1"/>
    <col min="5885" max="5885" width="5" style="78" customWidth="1"/>
    <col min="5886" max="5901" width="4.44140625" style="78" customWidth="1"/>
    <col min="5902" max="5902" width="6.44140625" style="78" customWidth="1"/>
    <col min="5903" max="5908" width="4.44140625" style="78" customWidth="1"/>
    <col min="5909" max="5910" width="8.88671875" style="78"/>
    <col min="5911" max="5911" width="6.33203125" style="78" customWidth="1"/>
    <col min="5912" max="5912" width="2" style="78" customWidth="1"/>
    <col min="5913" max="5913" width="6.33203125" style="78" customWidth="1"/>
    <col min="5914" max="6138" width="8.88671875" style="78"/>
    <col min="6139" max="6139" width="5.33203125" style="78" customWidth="1"/>
    <col min="6140" max="6140" width="15.33203125" style="78" customWidth="1"/>
    <col min="6141" max="6141" width="5" style="78" customWidth="1"/>
    <col min="6142" max="6157" width="4.44140625" style="78" customWidth="1"/>
    <col min="6158" max="6158" width="6.44140625" style="78" customWidth="1"/>
    <col min="6159" max="6164" width="4.44140625" style="78" customWidth="1"/>
    <col min="6165" max="6166" width="8.88671875" style="78"/>
    <col min="6167" max="6167" width="6.33203125" style="78" customWidth="1"/>
    <col min="6168" max="6168" width="2" style="78" customWidth="1"/>
    <col min="6169" max="6169" width="6.33203125" style="78" customWidth="1"/>
    <col min="6170" max="6394" width="8.88671875" style="78"/>
    <col min="6395" max="6395" width="5.33203125" style="78" customWidth="1"/>
    <col min="6396" max="6396" width="15.33203125" style="78" customWidth="1"/>
    <col min="6397" max="6397" width="5" style="78" customWidth="1"/>
    <col min="6398" max="6413" width="4.44140625" style="78" customWidth="1"/>
    <col min="6414" max="6414" width="6.44140625" style="78" customWidth="1"/>
    <col min="6415" max="6420" width="4.44140625" style="78" customWidth="1"/>
    <col min="6421" max="6422" width="8.88671875" style="78"/>
    <col min="6423" max="6423" width="6.33203125" style="78" customWidth="1"/>
    <col min="6424" max="6424" width="2" style="78" customWidth="1"/>
    <col min="6425" max="6425" width="6.33203125" style="78" customWidth="1"/>
    <col min="6426" max="6650" width="8.88671875" style="78"/>
    <col min="6651" max="6651" width="5.33203125" style="78" customWidth="1"/>
    <col min="6652" max="6652" width="15.33203125" style="78" customWidth="1"/>
    <col min="6653" max="6653" width="5" style="78" customWidth="1"/>
    <col min="6654" max="6669" width="4.44140625" style="78" customWidth="1"/>
    <col min="6670" max="6670" width="6.44140625" style="78" customWidth="1"/>
    <col min="6671" max="6676" width="4.44140625" style="78" customWidth="1"/>
    <col min="6677" max="6678" width="8.88671875" style="78"/>
    <col min="6679" max="6679" width="6.33203125" style="78" customWidth="1"/>
    <col min="6680" max="6680" width="2" style="78" customWidth="1"/>
    <col min="6681" max="6681" width="6.33203125" style="78" customWidth="1"/>
    <col min="6682" max="6906" width="8.88671875" style="78"/>
    <col min="6907" max="6907" width="5.33203125" style="78" customWidth="1"/>
    <col min="6908" max="6908" width="15.33203125" style="78" customWidth="1"/>
    <col min="6909" max="6909" width="5" style="78" customWidth="1"/>
    <col min="6910" max="6925" width="4.44140625" style="78" customWidth="1"/>
    <col min="6926" max="6926" width="6.44140625" style="78" customWidth="1"/>
    <col min="6927" max="6932" width="4.44140625" style="78" customWidth="1"/>
    <col min="6933" max="6934" width="8.88671875" style="78"/>
    <col min="6935" max="6935" width="6.33203125" style="78" customWidth="1"/>
    <col min="6936" max="6936" width="2" style="78" customWidth="1"/>
    <col min="6937" max="6937" width="6.33203125" style="78" customWidth="1"/>
    <col min="6938" max="7162" width="8.88671875" style="78"/>
    <col min="7163" max="7163" width="5.33203125" style="78" customWidth="1"/>
    <col min="7164" max="7164" width="15.33203125" style="78" customWidth="1"/>
    <col min="7165" max="7165" width="5" style="78" customWidth="1"/>
    <col min="7166" max="7181" width="4.44140625" style="78" customWidth="1"/>
    <col min="7182" max="7182" width="6.44140625" style="78" customWidth="1"/>
    <col min="7183" max="7188" width="4.44140625" style="78" customWidth="1"/>
    <col min="7189" max="7190" width="8.88671875" style="78"/>
    <col min="7191" max="7191" width="6.33203125" style="78" customWidth="1"/>
    <col min="7192" max="7192" width="2" style="78" customWidth="1"/>
    <col min="7193" max="7193" width="6.33203125" style="78" customWidth="1"/>
    <col min="7194" max="7418" width="8.88671875" style="78"/>
    <col min="7419" max="7419" width="5.33203125" style="78" customWidth="1"/>
    <col min="7420" max="7420" width="15.33203125" style="78" customWidth="1"/>
    <col min="7421" max="7421" width="5" style="78" customWidth="1"/>
    <col min="7422" max="7437" width="4.44140625" style="78" customWidth="1"/>
    <col min="7438" max="7438" width="6.44140625" style="78" customWidth="1"/>
    <col min="7439" max="7444" width="4.44140625" style="78" customWidth="1"/>
    <col min="7445" max="7446" width="8.88671875" style="78"/>
    <col min="7447" max="7447" width="6.33203125" style="78" customWidth="1"/>
    <col min="7448" max="7448" width="2" style="78" customWidth="1"/>
    <col min="7449" max="7449" width="6.33203125" style="78" customWidth="1"/>
    <col min="7450" max="7674" width="8.88671875" style="78"/>
    <col min="7675" max="7675" width="5.33203125" style="78" customWidth="1"/>
    <col min="7676" max="7676" width="15.33203125" style="78" customWidth="1"/>
    <col min="7677" max="7677" width="5" style="78" customWidth="1"/>
    <col min="7678" max="7693" width="4.44140625" style="78" customWidth="1"/>
    <col min="7694" max="7694" width="6.44140625" style="78" customWidth="1"/>
    <col min="7695" max="7700" width="4.44140625" style="78" customWidth="1"/>
    <col min="7701" max="7702" width="8.88671875" style="78"/>
    <col min="7703" max="7703" width="6.33203125" style="78" customWidth="1"/>
    <col min="7704" max="7704" width="2" style="78" customWidth="1"/>
    <col min="7705" max="7705" width="6.33203125" style="78" customWidth="1"/>
    <col min="7706" max="7930" width="8.88671875" style="78"/>
    <col min="7931" max="7931" width="5.33203125" style="78" customWidth="1"/>
    <col min="7932" max="7932" width="15.33203125" style="78" customWidth="1"/>
    <col min="7933" max="7933" width="5" style="78" customWidth="1"/>
    <col min="7934" max="7949" width="4.44140625" style="78" customWidth="1"/>
    <col min="7950" max="7950" width="6.44140625" style="78" customWidth="1"/>
    <col min="7951" max="7956" width="4.44140625" style="78" customWidth="1"/>
    <col min="7957" max="7958" width="8.88671875" style="78"/>
    <col min="7959" max="7959" width="6.33203125" style="78" customWidth="1"/>
    <col min="7960" max="7960" width="2" style="78" customWidth="1"/>
    <col min="7961" max="7961" width="6.33203125" style="78" customWidth="1"/>
    <col min="7962" max="8186" width="8.88671875" style="78"/>
    <col min="8187" max="8187" width="5.33203125" style="78" customWidth="1"/>
    <col min="8188" max="8188" width="15.33203125" style="78" customWidth="1"/>
    <col min="8189" max="8189" width="5" style="78" customWidth="1"/>
    <col min="8190" max="8205" width="4.44140625" style="78" customWidth="1"/>
    <col min="8206" max="8206" width="6.44140625" style="78" customWidth="1"/>
    <col min="8207" max="8212" width="4.44140625" style="78" customWidth="1"/>
    <col min="8213" max="8214" width="8.88671875" style="78"/>
    <col min="8215" max="8215" width="6.33203125" style="78" customWidth="1"/>
    <col min="8216" max="8216" width="2" style="78" customWidth="1"/>
    <col min="8217" max="8217" width="6.33203125" style="78" customWidth="1"/>
    <col min="8218" max="8442" width="8.88671875" style="78"/>
    <col min="8443" max="8443" width="5.33203125" style="78" customWidth="1"/>
    <col min="8444" max="8444" width="15.33203125" style="78" customWidth="1"/>
    <col min="8445" max="8445" width="5" style="78" customWidth="1"/>
    <col min="8446" max="8461" width="4.44140625" style="78" customWidth="1"/>
    <col min="8462" max="8462" width="6.44140625" style="78" customWidth="1"/>
    <col min="8463" max="8468" width="4.44140625" style="78" customWidth="1"/>
    <col min="8469" max="8470" width="8.88671875" style="78"/>
    <col min="8471" max="8471" width="6.33203125" style="78" customWidth="1"/>
    <col min="8472" max="8472" width="2" style="78" customWidth="1"/>
    <col min="8473" max="8473" width="6.33203125" style="78" customWidth="1"/>
    <col min="8474" max="8698" width="8.88671875" style="78"/>
    <col min="8699" max="8699" width="5.33203125" style="78" customWidth="1"/>
    <col min="8700" max="8700" width="15.33203125" style="78" customWidth="1"/>
    <col min="8701" max="8701" width="5" style="78" customWidth="1"/>
    <col min="8702" max="8717" width="4.44140625" style="78" customWidth="1"/>
    <col min="8718" max="8718" width="6.44140625" style="78" customWidth="1"/>
    <col min="8719" max="8724" width="4.44140625" style="78" customWidth="1"/>
    <col min="8725" max="8726" width="8.88671875" style="78"/>
    <col min="8727" max="8727" width="6.33203125" style="78" customWidth="1"/>
    <col min="8728" max="8728" width="2" style="78" customWidth="1"/>
    <col min="8729" max="8729" width="6.33203125" style="78" customWidth="1"/>
    <col min="8730" max="8954" width="8.88671875" style="78"/>
    <col min="8955" max="8955" width="5.33203125" style="78" customWidth="1"/>
    <col min="8956" max="8956" width="15.33203125" style="78" customWidth="1"/>
    <col min="8957" max="8957" width="5" style="78" customWidth="1"/>
    <col min="8958" max="8973" width="4.44140625" style="78" customWidth="1"/>
    <col min="8974" max="8974" width="6.44140625" style="78" customWidth="1"/>
    <col min="8975" max="8980" width="4.44140625" style="78" customWidth="1"/>
    <col min="8981" max="8982" width="8.88671875" style="78"/>
    <col min="8983" max="8983" width="6.33203125" style="78" customWidth="1"/>
    <col min="8984" max="8984" width="2" style="78" customWidth="1"/>
    <col min="8985" max="8985" width="6.33203125" style="78" customWidth="1"/>
    <col min="8986" max="9210" width="8.88671875" style="78"/>
    <col min="9211" max="9211" width="5.33203125" style="78" customWidth="1"/>
    <col min="9212" max="9212" width="15.33203125" style="78" customWidth="1"/>
    <col min="9213" max="9213" width="5" style="78" customWidth="1"/>
    <col min="9214" max="9229" width="4.44140625" style="78" customWidth="1"/>
    <col min="9230" max="9230" width="6.44140625" style="78" customWidth="1"/>
    <col min="9231" max="9236" width="4.44140625" style="78" customWidth="1"/>
    <col min="9237" max="9238" width="8.88671875" style="78"/>
    <col min="9239" max="9239" width="6.33203125" style="78" customWidth="1"/>
    <col min="9240" max="9240" width="2" style="78" customWidth="1"/>
    <col min="9241" max="9241" width="6.33203125" style="78" customWidth="1"/>
    <col min="9242" max="9466" width="8.88671875" style="78"/>
    <col min="9467" max="9467" width="5.33203125" style="78" customWidth="1"/>
    <col min="9468" max="9468" width="15.33203125" style="78" customWidth="1"/>
    <col min="9469" max="9469" width="5" style="78" customWidth="1"/>
    <col min="9470" max="9485" width="4.44140625" style="78" customWidth="1"/>
    <col min="9486" max="9486" width="6.44140625" style="78" customWidth="1"/>
    <col min="9487" max="9492" width="4.44140625" style="78" customWidth="1"/>
    <col min="9493" max="9494" width="8.88671875" style="78"/>
    <col min="9495" max="9495" width="6.33203125" style="78" customWidth="1"/>
    <col min="9496" max="9496" width="2" style="78" customWidth="1"/>
    <col min="9497" max="9497" width="6.33203125" style="78" customWidth="1"/>
    <col min="9498" max="9722" width="8.88671875" style="78"/>
    <col min="9723" max="9723" width="5.33203125" style="78" customWidth="1"/>
    <col min="9724" max="9724" width="15.33203125" style="78" customWidth="1"/>
    <col min="9725" max="9725" width="5" style="78" customWidth="1"/>
    <col min="9726" max="9741" width="4.44140625" style="78" customWidth="1"/>
    <col min="9742" max="9742" width="6.44140625" style="78" customWidth="1"/>
    <col min="9743" max="9748" width="4.44140625" style="78" customWidth="1"/>
    <col min="9749" max="9750" width="8.88671875" style="78"/>
    <col min="9751" max="9751" width="6.33203125" style="78" customWidth="1"/>
    <col min="9752" max="9752" width="2" style="78" customWidth="1"/>
    <col min="9753" max="9753" width="6.33203125" style="78" customWidth="1"/>
    <col min="9754" max="9978" width="8.88671875" style="78"/>
    <col min="9979" max="9979" width="5.33203125" style="78" customWidth="1"/>
    <col min="9980" max="9980" width="15.33203125" style="78" customWidth="1"/>
    <col min="9981" max="9981" width="5" style="78" customWidth="1"/>
    <col min="9982" max="9997" width="4.44140625" style="78" customWidth="1"/>
    <col min="9998" max="9998" width="6.44140625" style="78" customWidth="1"/>
    <col min="9999" max="10004" width="4.44140625" style="78" customWidth="1"/>
    <col min="10005" max="10006" width="8.88671875" style="78"/>
    <col min="10007" max="10007" width="6.33203125" style="78" customWidth="1"/>
    <col min="10008" max="10008" width="2" style="78" customWidth="1"/>
    <col min="10009" max="10009" width="6.33203125" style="78" customWidth="1"/>
    <col min="10010" max="10234" width="8.88671875" style="78"/>
    <col min="10235" max="10235" width="5.33203125" style="78" customWidth="1"/>
    <col min="10236" max="10236" width="15.33203125" style="78" customWidth="1"/>
    <col min="10237" max="10237" width="5" style="78" customWidth="1"/>
    <col min="10238" max="10253" width="4.44140625" style="78" customWidth="1"/>
    <col min="10254" max="10254" width="6.44140625" style="78" customWidth="1"/>
    <col min="10255" max="10260" width="4.44140625" style="78" customWidth="1"/>
    <col min="10261" max="10262" width="8.88671875" style="78"/>
    <col min="10263" max="10263" width="6.33203125" style="78" customWidth="1"/>
    <col min="10264" max="10264" width="2" style="78" customWidth="1"/>
    <col min="10265" max="10265" width="6.33203125" style="78" customWidth="1"/>
    <col min="10266" max="10490" width="8.88671875" style="78"/>
    <col min="10491" max="10491" width="5.33203125" style="78" customWidth="1"/>
    <col min="10492" max="10492" width="15.33203125" style="78" customWidth="1"/>
    <col min="10493" max="10493" width="5" style="78" customWidth="1"/>
    <col min="10494" max="10509" width="4.44140625" style="78" customWidth="1"/>
    <col min="10510" max="10510" width="6.44140625" style="78" customWidth="1"/>
    <col min="10511" max="10516" width="4.44140625" style="78" customWidth="1"/>
    <col min="10517" max="10518" width="8.88671875" style="78"/>
    <col min="10519" max="10519" width="6.33203125" style="78" customWidth="1"/>
    <col min="10520" max="10520" width="2" style="78" customWidth="1"/>
    <col min="10521" max="10521" width="6.33203125" style="78" customWidth="1"/>
    <col min="10522" max="10746" width="8.88671875" style="78"/>
    <col min="10747" max="10747" width="5.33203125" style="78" customWidth="1"/>
    <col min="10748" max="10748" width="15.33203125" style="78" customWidth="1"/>
    <col min="10749" max="10749" width="5" style="78" customWidth="1"/>
    <col min="10750" max="10765" width="4.44140625" style="78" customWidth="1"/>
    <col min="10766" max="10766" width="6.44140625" style="78" customWidth="1"/>
    <col min="10767" max="10772" width="4.44140625" style="78" customWidth="1"/>
    <col min="10773" max="10774" width="8.88671875" style="78"/>
    <col min="10775" max="10775" width="6.33203125" style="78" customWidth="1"/>
    <col min="10776" max="10776" width="2" style="78" customWidth="1"/>
    <col min="10777" max="10777" width="6.33203125" style="78" customWidth="1"/>
    <col min="10778" max="11002" width="8.88671875" style="78"/>
    <col min="11003" max="11003" width="5.33203125" style="78" customWidth="1"/>
    <col min="11004" max="11004" width="15.33203125" style="78" customWidth="1"/>
    <col min="11005" max="11005" width="5" style="78" customWidth="1"/>
    <col min="11006" max="11021" width="4.44140625" style="78" customWidth="1"/>
    <col min="11022" max="11022" width="6.44140625" style="78" customWidth="1"/>
    <col min="11023" max="11028" width="4.44140625" style="78" customWidth="1"/>
    <col min="11029" max="11030" width="8.88671875" style="78"/>
    <col min="11031" max="11031" width="6.33203125" style="78" customWidth="1"/>
    <col min="11032" max="11032" width="2" style="78" customWidth="1"/>
    <col min="11033" max="11033" width="6.33203125" style="78" customWidth="1"/>
    <col min="11034" max="11258" width="8.88671875" style="78"/>
    <col min="11259" max="11259" width="5.33203125" style="78" customWidth="1"/>
    <col min="11260" max="11260" width="15.33203125" style="78" customWidth="1"/>
    <col min="11261" max="11261" width="5" style="78" customWidth="1"/>
    <col min="11262" max="11277" width="4.44140625" style="78" customWidth="1"/>
    <col min="11278" max="11278" width="6.44140625" style="78" customWidth="1"/>
    <col min="11279" max="11284" width="4.44140625" style="78" customWidth="1"/>
    <col min="11285" max="11286" width="8.88671875" style="78"/>
    <col min="11287" max="11287" width="6.33203125" style="78" customWidth="1"/>
    <col min="11288" max="11288" width="2" style="78" customWidth="1"/>
    <col min="11289" max="11289" width="6.33203125" style="78" customWidth="1"/>
    <col min="11290" max="11514" width="8.88671875" style="78"/>
    <col min="11515" max="11515" width="5.33203125" style="78" customWidth="1"/>
    <col min="11516" max="11516" width="15.33203125" style="78" customWidth="1"/>
    <col min="11517" max="11517" width="5" style="78" customWidth="1"/>
    <col min="11518" max="11533" width="4.44140625" style="78" customWidth="1"/>
    <col min="11534" max="11534" width="6.44140625" style="78" customWidth="1"/>
    <col min="11535" max="11540" width="4.44140625" style="78" customWidth="1"/>
    <col min="11541" max="11542" width="8.88671875" style="78"/>
    <col min="11543" max="11543" width="6.33203125" style="78" customWidth="1"/>
    <col min="11544" max="11544" width="2" style="78" customWidth="1"/>
    <col min="11545" max="11545" width="6.33203125" style="78" customWidth="1"/>
    <col min="11546" max="11770" width="8.88671875" style="78"/>
    <col min="11771" max="11771" width="5.33203125" style="78" customWidth="1"/>
    <col min="11772" max="11772" width="15.33203125" style="78" customWidth="1"/>
    <col min="11773" max="11773" width="5" style="78" customWidth="1"/>
    <col min="11774" max="11789" width="4.44140625" style="78" customWidth="1"/>
    <col min="11790" max="11790" width="6.44140625" style="78" customWidth="1"/>
    <col min="11791" max="11796" width="4.44140625" style="78" customWidth="1"/>
    <col min="11797" max="11798" width="8.88671875" style="78"/>
    <col min="11799" max="11799" width="6.33203125" style="78" customWidth="1"/>
    <col min="11800" max="11800" width="2" style="78" customWidth="1"/>
    <col min="11801" max="11801" width="6.33203125" style="78" customWidth="1"/>
    <col min="11802" max="12026" width="8.88671875" style="78"/>
    <col min="12027" max="12027" width="5.33203125" style="78" customWidth="1"/>
    <col min="12028" max="12028" width="15.33203125" style="78" customWidth="1"/>
    <col min="12029" max="12029" width="5" style="78" customWidth="1"/>
    <col min="12030" max="12045" width="4.44140625" style="78" customWidth="1"/>
    <col min="12046" max="12046" width="6.44140625" style="78" customWidth="1"/>
    <col min="12047" max="12052" width="4.44140625" style="78" customWidth="1"/>
    <col min="12053" max="12054" width="8.88671875" style="78"/>
    <col min="12055" max="12055" width="6.33203125" style="78" customWidth="1"/>
    <col min="12056" max="12056" width="2" style="78" customWidth="1"/>
    <col min="12057" max="12057" width="6.33203125" style="78" customWidth="1"/>
    <col min="12058" max="12282" width="8.88671875" style="78"/>
    <col min="12283" max="12283" width="5.33203125" style="78" customWidth="1"/>
    <col min="12284" max="12284" width="15.33203125" style="78" customWidth="1"/>
    <col min="12285" max="12285" width="5" style="78" customWidth="1"/>
    <col min="12286" max="12301" width="4.44140625" style="78" customWidth="1"/>
    <col min="12302" max="12302" width="6.44140625" style="78" customWidth="1"/>
    <col min="12303" max="12308" width="4.44140625" style="78" customWidth="1"/>
    <col min="12309" max="12310" width="8.88671875" style="78"/>
    <col min="12311" max="12311" width="6.33203125" style="78" customWidth="1"/>
    <col min="12312" max="12312" width="2" style="78" customWidth="1"/>
    <col min="12313" max="12313" width="6.33203125" style="78" customWidth="1"/>
    <col min="12314" max="12538" width="8.88671875" style="78"/>
    <col min="12539" max="12539" width="5.33203125" style="78" customWidth="1"/>
    <col min="12540" max="12540" width="15.33203125" style="78" customWidth="1"/>
    <col min="12541" max="12541" width="5" style="78" customWidth="1"/>
    <col min="12542" max="12557" width="4.44140625" style="78" customWidth="1"/>
    <col min="12558" max="12558" width="6.44140625" style="78" customWidth="1"/>
    <col min="12559" max="12564" width="4.44140625" style="78" customWidth="1"/>
    <col min="12565" max="12566" width="8.88671875" style="78"/>
    <col min="12567" max="12567" width="6.33203125" style="78" customWidth="1"/>
    <col min="12568" max="12568" width="2" style="78" customWidth="1"/>
    <col min="12569" max="12569" width="6.33203125" style="78" customWidth="1"/>
    <col min="12570" max="12794" width="8.88671875" style="78"/>
    <col min="12795" max="12795" width="5.33203125" style="78" customWidth="1"/>
    <col min="12796" max="12796" width="15.33203125" style="78" customWidth="1"/>
    <col min="12797" max="12797" width="5" style="78" customWidth="1"/>
    <col min="12798" max="12813" width="4.44140625" style="78" customWidth="1"/>
    <col min="12814" max="12814" width="6.44140625" style="78" customWidth="1"/>
    <col min="12815" max="12820" width="4.44140625" style="78" customWidth="1"/>
    <col min="12821" max="12822" width="8.88671875" style="78"/>
    <col min="12823" max="12823" width="6.33203125" style="78" customWidth="1"/>
    <col min="12824" max="12824" width="2" style="78" customWidth="1"/>
    <col min="12825" max="12825" width="6.33203125" style="78" customWidth="1"/>
    <col min="12826" max="13050" width="8.88671875" style="78"/>
    <col min="13051" max="13051" width="5.33203125" style="78" customWidth="1"/>
    <col min="13052" max="13052" width="15.33203125" style="78" customWidth="1"/>
    <col min="13053" max="13053" width="5" style="78" customWidth="1"/>
    <col min="13054" max="13069" width="4.44140625" style="78" customWidth="1"/>
    <col min="13070" max="13070" width="6.44140625" style="78" customWidth="1"/>
    <col min="13071" max="13076" width="4.44140625" style="78" customWidth="1"/>
    <col min="13077" max="13078" width="8.88671875" style="78"/>
    <col min="13079" max="13079" width="6.33203125" style="78" customWidth="1"/>
    <col min="13080" max="13080" width="2" style="78" customWidth="1"/>
    <col min="13081" max="13081" width="6.33203125" style="78" customWidth="1"/>
    <col min="13082" max="13306" width="8.88671875" style="78"/>
    <col min="13307" max="13307" width="5.33203125" style="78" customWidth="1"/>
    <col min="13308" max="13308" width="15.33203125" style="78" customWidth="1"/>
    <col min="13309" max="13309" width="5" style="78" customWidth="1"/>
    <col min="13310" max="13325" width="4.44140625" style="78" customWidth="1"/>
    <col min="13326" max="13326" width="6.44140625" style="78" customWidth="1"/>
    <col min="13327" max="13332" width="4.44140625" style="78" customWidth="1"/>
    <col min="13333" max="13334" width="8.88671875" style="78"/>
    <col min="13335" max="13335" width="6.33203125" style="78" customWidth="1"/>
    <col min="13336" max="13336" width="2" style="78" customWidth="1"/>
    <col min="13337" max="13337" width="6.33203125" style="78" customWidth="1"/>
    <col min="13338" max="13562" width="8.88671875" style="78"/>
    <col min="13563" max="13563" width="5.33203125" style="78" customWidth="1"/>
    <col min="13564" max="13564" width="15.33203125" style="78" customWidth="1"/>
    <col min="13565" max="13565" width="5" style="78" customWidth="1"/>
    <col min="13566" max="13581" width="4.44140625" style="78" customWidth="1"/>
    <col min="13582" max="13582" width="6.44140625" style="78" customWidth="1"/>
    <col min="13583" max="13588" width="4.44140625" style="78" customWidth="1"/>
    <col min="13589" max="13590" width="8.88671875" style="78"/>
    <col min="13591" max="13591" width="6.33203125" style="78" customWidth="1"/>
    <col min="13592" max="13592" width="2" style="78" customWidth="1"/>
    <col min="13593" max="13593" width="6.33203125" style="78" customWidth="1"/>
    <col min="13594" max="13818" width="8.88671875" style="78"/>
    <col min="13819" max="13819" width="5.33203125" style="78" customWidth="1"/>
    <col min="13820" max="13820" width="15.33203125" style="78" customWidth="1"/>
    <col min="13821" max="13821" width="5" style="78" customWidth="1"/>
    <col min="13822" max="13837" width="4.44140625" style="78" customWidth="1"/>
    <col min="13838" max="13838" width="6.44140625" style="78" customWidth="1"/>
    <col min="13839" max="13844" width="4.44140625" style="78" customWidth="1"/>
    <col min="13845" max="13846" width="8.88671875" style="78"/>
    <col min="13847" max="13847" width="6.33203125" style="78" customWidth="1"/>
    <col min="13848" max="13848" width="2" style="78" customWidth="1"/>
    <col min="13849" max="13849" width="6.33203125" style="78" customWidth="1"/>
    <col min="13850" max="14074" width="8.88671875" style="78"/>
    <col min="14075" max="14075" width="5.33203125" style="78" customWidth="1"/>
    <col min="14076" max="14076" width="15.33203125" style="78" customWidth="1"/>
    <col min="14077" max="14077" width="5" style="78" customWidth="1"/>
    <col min="14078" max="14093" width="4.44140625" style="78" customWidth="1"/>
    <col min="14094" max="14094" width="6.44140625" style="78" customWidth="1"/>
    <col min="14095" max="14100" width="4.44140625" style="78" customWidth="1"/>
    <col min="14101" max="14102" width="8.88671875" style="78"/>
    <col min="14103" max="14103" width="6.33203125" style="78" customWidth="1"/>
    <col min="14104" max="14104" width="2" style="78" customWidth="1"/>
    <col min="14105" max="14105" width="6.33203125" style="78" customWidth="1"/>
    <col min="14106" max="14330" width="8.88671875" style="78"/>
    <col min="14331" max="14331" width="5.33203125" style="78" customWidth="1"/>
    <col min="14332" max="14332" width="15.33203125" style="78" customWidth="1"/>
    <col min="14333" max="14333" width="5" style="78" customWidth="1"/>
    <col min="14334" max="14349" width="4.44140625" style="78" customWidth="1"/>
    <col min="14350" max="14350" width="6.44140625" style="78" customWidth="1"/>
    <col min="14351" max="14356" width="4.44140625" style="78" customWidth="1"/>
    <col min="14357" max="14358" width="8.88671875" style="78"/>
    <col min="14359" max="14359" width="6.33203125" style="78" customWidth="1"/>
    <col min="14360" max="14360" width="2" style="78" customWidth="1"/>
    <col min="14361" max="14361" width="6.33203125" style="78" customWidth="1"/>
    <col min="14362" max="14586" width="8.88671875" style="78"/>
    <col min="14587" max="14587" width="5.33203125" style="78" customWidth="1"/>
    <col min="14588" max="14588" width="15.33203125" style="78" customWidth="1"/>
    <col min="14589" max="14589" width="5" style="78" customWidth="1"/>
    <col min="14590" max="14605" width="4.44140625" style="78" customWidth="1"/>
    <col min="14606" max="14606" width="6.44140625" style="78" customWidth="1"/>
    <col min="14607" max="14612" width="4.44140625" style="78" customWidth="1"/>
    <col min="14613" max="14614" width="8.88671875" style="78"/>
    <col min="14615" max="14615" width="6.33203125" style="78" customWidth="1"/>
    <col min="14616" max="14616" width="2" style="78" customWidth="1"/>
    <col min="14617" max="14617" width="6.33203125" style="78" customWidth="1"/>
    <col min="14618" max="14842" width="8.88671875" style="78"/>
    <col min="14843" max="14843" width="5.33203125" style="78" customWidth="1"/>
    <col min="14844" max="14844" width="15.33203125" style="78" customWidth="1"/>
    <col min="14845" max="14845" width="5" style="78" customWidth="1"/>
    <col min="14846" max="14861" width="4.44140625" style="78" customWidth="1"/>
    <col min="14862" max="14862" width="6.44140625" style="78" customWidth="1"/>
    <col min="14863" max="14868" width="4.44140625" style="78" customWidth="1"/>
    <col min="14869" max="14870" width="8.88671875" style="78"/>
    <col min="14871" max="14871" width="6.33203125" style="78" customWidth="1"/>
    <col min="14872" max="14872" width="2" style="78" customWidth="1"/>
    <col min="14873" max="14873" width="6.33203125" style="78" customWidth="1"/>
    <col min="14874" max="15098" width="8.88671875" style="78"/>
    <col min="15099" max="15099" width="5.33203125" style="78" customWidth="1"/>
    <col min="15100" max="15100" width="15.33203125" style="78" customWidth="1"/>
    <col min="15101" max="15101" width="5" style="78" customWidth="1"/>
    <col min="15102" max="15117" width="4.44140625" style="78" customWidth="1"/>
    <col min="15118" max="15118" width="6.44140625" style="78" customWidth="1"/>
    <col min="15119" max="15124" width="4.44140625" style="78" customWidth="1"/>
    <col min="15125" max="15126" width="8.88671875" style="78"/>
    <col min="15127" max="15127" width="6.33203125" style="78" customWidth="1"/>
    <col min="15128" max="15128" width="2" style="78" customWidth="1"/>
    <col min="15129" max="15129" width="6.33203125" style="78" customWidth="1"/>
    <col min="15130" max="15354" width="8.88671875" style="78"/>
    <col min="15355" max="15355" width="5.33203125" style="78" customWidth="1"/>
    <col min="15356" max="15356" width="15.33203125" style="78" customWidth="1"/>
    <col min="15357" max="15357" width="5" style="78" customWidth="1"/>
    <col min="15358" max="15373" width="4.44140625" style="78" customWidth="1"/>
    <col min="15374" max="15374" width="6.44140625" style="78" customWidth="1"/>
    <col min="15375" max="15380" width="4.44140625" style="78" customWidth="1"/>
    <col min="15381" max="15382" width="8.88671875" style="78"/>
    <col min="15383" max="15383" width="6.33203125" style="78" customWidth="1"/>
    <col min="15384" max="15384" width="2" style="78" customWidth="1"/>
    <col min="15385" max="15385" width="6.33203125" style="78" customWidth="1"/>
    <col min="15386" max="15610" width="8.88671875" style="78"/>
    <col min="15611" max="15611" width="5.33203125" style="78" customWidth="1"/>
    <col min="15612" max="15612" width="15.33203125" style="78" customWidth="1"/>
    <col min="15613" max="15613" width="5" style="78" customWidth="1"/>
    <col min="15614" max="15629" width="4.44140625" style="78" customWidth="1"/>
    <col min="15630" max="15630" width="6.44140625" style="78" customWidth="1"/>
    <col min="15631" max="15636" width="4.44140625" style="78" customWidth="1"/>
    <col min="15637" max="15638" width="8.88671875" style="78"/>
    <col min="15639" max="15639" width="6.33203125" style="78" customWidth="1"/>
    <col min="15640" max="15640" width="2" style="78" customWidth="1"/>
    <col min="15641" max="15641" width="6.33203125" style="78" customWidth="1"/>
    <col min="15642" max="15866" width="8.88671875" style="78"/>
    <col min="15867" max="15867" width="5.33203125" style="78" customWidth="1"/>
    <col min="15868" max="15868" width="15.33203125" style="78" customWidth="1"/>
    <col min="15869" max="15869" width="5" style="78" customWidth="1"/>
    <col min="15870" max="15885" width="4.44140625" style="78" customWidth="1"/>
    <col min="15886" max="15886" width="6.44140625" style="78" customWidth="1"/>
    <col min="15887" max="15892" width="4.44140625" style="78" customWidth="1"/>
    <col min="15893" max="15894" width="8.88671875" style="78"/>
    <col min="15895" max="15895" width="6.33203125" style="78" customWidth="1"/>
    <col min="15896" max="15896" width="2" style="78" customWidth="1"/>
    <col min="15897" max="15897" width="6.33203125" style="78" customWidth="1"/>
    <col min="15898" max="16122" width="8.88671875" style="78"/>
    <col min="16123" max="16123" width="5.33203125" style="78" customWidth="1"/>
    <col min="16124" max="16124" width="15.33203125" style="78" customWidth="1"/>
    <col min="16125" max="16125" width="5" style="78" customWidth="1"/>
    <col min="16126" max="16141" width="4.44140625" style="78" customWidth="1"/>
    <col min="16142" max="16142" width="6.44140625" style="78" customWidth="1"/>
    <col min="16143" max="16148" width="4.44140625" style="78" customWidth="1"/>
    <col min="16149" max="16150" width="8.88671875" style="78"/>
    <col min="16151" max="16151" width="6.33203125" style="78" customWidth="1"/>
    <col min="16152" max="16152" width="2" style="78" customWidth="1"/>
    <col min="16153" max="16153" width="6.33203125" style="78" customWidth="1"/>
    <col min="16154" max="16384" width="8.88671875" style="78"/>
  </cols>
  <sheetData>
    <row r="1" spans="1:26" ht="18" customHeight="1" x14ac:dyDescent="0.3">
      <c r="A1" s="294" t="s">
        <v>59</v>
      </c>
      <c r="B1" s="295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7" t="s">
        <v>39</v>
      </c>
      <c r="P1" s="259"/>
      <c r="Q1" s="261"/>
      <c r="R1" s="267" t="s">
        <v>37</v>
      </c>
      <c r="S1" s="259"/>
      <c r="T1" s="261"/>
      <c r="U1" s="268" t="s">
        <v>22</v>
      </c>
      <c r="V1" s="259" t="s">
        <v>23</v>
      </c>
      <c r="W1" s="259" t="s">
        <v>24</v>
      </c>
      <c r="X1" s="259"/>
      <c r="Y1" s="259"/>
      <c r="Z1" s="261"/>
    </row>
    <row r="2" spans="1:26" ht="27.75" customHeight="1" thickBot="1" x14ac:dyDescent="0.35">
      <c r="A2" s="296"/>
      <c r="B2" s="297"/>
      <c r="C2" s="244" t="str">
        <f>B3</f>
        <v>Kolín D</v>
      </c>
      <c r="D2" s="260"/>
      <c r="E2" s="262"/>
      <c r="F2" s="244" t="str">
        <f>B4</f>
        <v>Volejbal Ostrava B</v>
      </c>
      <c r="G2" s="260"/>
      <c r="H2" s="262"/>
      <c r="I2" s="244" t="str">
        <f>B5</f>
        <v>Volejbal Ostrava C</v>
      </c>
      <c r="J2" s="260"/>
      <c r="K2" s="262"/>
      <c r="L2" s="244" t="str">
        <f>B6</f>
        <v>Volejbal Ostrava D</v>
      </c>
      <c r="M2" s="260"/>
      <c r="N2" s="262"/>
      <c r="O2" s="244" t="str">
        <f>B7</f>
        <v>Red Volley A</v>
      </c>
      <c r="P2" s="260"/>
      <c r="Q2" s="262"/>
      <c r="R2" s="244" t="str">
        <f>B8</f>
        <v>Blue Volley Kučery A</v>
      </c>
      <c r="S2" s="260"/>
      <c r="T2" s="262"/>
      <c r="U2" s="269"/>
      <c r="V2" s="260"/>
      <c r="W2" s="260"/>
      <c r="X2" s="260"/>
      <c r="Y2" s="260"/>
      <c r="Z2" s="262"/>
    </row>
    <row r="3" spans="1:26" ht="27.75" customHeight="1" x14ac:dyDescent="0.3">
      <c r="A3" s="18" t="s">
        <v>18</v>
      </c>
      <c r="B3" s="19" t="s">
        <v>42</v>
      </c>
      <c r="C3" s="101"/>
      <c r="D3" s="100"/>
      <c r="E3" s="99"/>
      <c r="F3" s="23">
        <v>20</v>
      </c>
      <c r="G3" s="26" t="s">
        <v>26</v>
      </c>
      <c r="H3" s="25">
        <v>4</v>
      </c>
      <c r="I3" s="23">
        <v>12</v>
      </c>
      <c r="J3" s="24" t="s">
        <v>26</v>
      </c>
      <c r="K3" s="25">
        <v>7</v>
      </c>
      <c r="L3" s="23">
        <v>17</v>
      </c>
      <c r="M3" s="24" t="s">
        <v>26</v>
      </c>
      <c r="N3" s="25">
        <v>14</v>
      </c>
      <c r="O3" s="23">
        <v>15</v>
      </c>
      <c r="P3" s="24" t="s">
        <v>26</v>
      </c>
      <c r="Q3" s="25">
        <v>0</v>
      </c>
      <c r="R3" s="23">
        <v>15</v>
      </c>
      <c r="S3" s="24" t="s">
        <v>26</v>
      </c>
      <c r="T3" s="25">
        <v>0</v>
      </c>
      <c r="U3" s="98">
        <f t="shared" ref="U3:U8" si="0">SUM(IF(C3&gt;E3,1,0),IF(F3&gt;H3,1,0),IF(I3&gt;K3,1,0),IF(L3&gt;N3,1,0),IF(O3&gt;Q3,1,0),IF(R3&gt;T3,1,0))</f>
        <v>5</v>
      </c>
      <c r="V3" s="50">
        <v>7</v>
      </c>
      <c r="W3" s="26">
        <f t="shared" ref="W3:W8" si="1">C3+F3+I3+L3+O3+R3</f>
        <v>79</v>
      </c>
      <c r="X3" s="26" t="s">
        <v>26</v>
      </c>
      <c r="Y3" s="26">
        <f t="shared" ref="Y3:Y8" si="2">E3+H3+K3+N3+Q3+T3</f>
        <v>25</v>
      </c>
      <c r="Z3" s="27">
        <f t="shared" ref="Z3:Z8" si="3">W3/Y3</f>
        <v>3.16</v>
      </c>
    </row>
    <row r="4" spans="1:26" ht="27.75" customHeight="1" x14ac:dyDescent="0.3">
      <c r="A4" s="34" t="s">
        <v>19</v>
      </c>
      <c r="B4" s="97" t="s">
        <v>47</v>
      </c>
      <c r="C4" s="95">
        <f>H3</f>
        <v>4</v>
      </c>
      <c r="D4" s="52" t="s">
        <v>26</v>
      </c>
      <c r="E4" s="94">
        <f>F3</f>
        <v>20</v>
      </c>
      <c r="F4" s="93"/>
      <c r="G4" s="92"/>
      <c r="H4" s="91"/>
      <c r="I4" s="90">
        <v>21</v>
      </c>
      <c r="J4" s="45" t="s">
        <v>26</v>
      </c>
      <c r="K4" s="89">
        <v>18</v>
      </c>
      <c r="L4" s="90">
        <v>11</v>
      </c>
      <c r="M4" s="54" t="s">
        <v>26</v>
      </c>
      <c r="N4" s="89">
        <v>21</v>
      </c>
      <c r="O4" s="90">
        <v>15</v>
      </c>
      <c r="P4" s="54" t="s">
        <v>26</v>
      </c>
      <c r="Q4" s="89">
        <v>0</v>
      </c>
      <c r="R4" s="90">
        <v>15</v>
      </c>
      <c r="S4" s="54" t="s">
        <v>26</v>
      </c>
      <c r="T4" s="89">
        <v>0</v>
      </c>
      <c r="U4" s="88">
        <f t="shared" si="0"/>
        <v>3</v>
      </c>
      <c r="V4" s="87">
        <v>10</v>
      </c>
      <c r="W4" s="45">
        <f t="shared" si="1"/>
        <v>66</v>
      </c>
      <c r="X4" s="45" t="s">
        <v>26</v>
      </c>
      <c r="Y4" s="45">
        <f t="shared" si="2"/>
        <v>59</v>
      </c>
      <c r="Z4" s="46">
        <f t="shared" si="3"/>
        <v>1.1186440677966101</v>
      </c>
    </row>
    <row r="5" spans="1:26" ht="27.75" customHeight="1" x14ac:dyDescent="0.3">
      <c r="A5" s="34" t="s">
        <v>20</v>
      </c>
      <c r="B5" s="97" t="s">
        <v>53</v>
      </c>
      <c r="C5" s="95">
        <f>K3</f>
        <v>7</v>
      </c>
      <c r="D5" s="96" t="s">
        <v>26</v>
      </c>
      <c r="E5" s="94">
        <f>I3</f>
        <v>12</v>
      </c>
      <c r="F5" s="95">
        <f>K4</f>
        <v>18</v>
      </c>
      <c r="G5" s="52" t="s">
        <v>26</v>
      </c>
      <c r="H5" s="94">
        <f>I4</f>
        <v>21</v>
      </c>
      <c r="I5" s="93"/>
      <c r="J5" s="92"/>
      <c r="K5" s="91"/>
      <c r="L5" s="90">
        <v>20</v>
      </c>
      <c r="M5" s="45" t="s">
        <v>26</v>
      </c>
      <c r="N5" s="89">
        <v>19</v>
      </c>
      <c r="O5" s="90">
        <v>15</v>
      </c>
      <c r="P5" s="54" t="s">
        <v>26</v>
      </c>
      <c r="Q5" s="89">
        <v>0</v>
      </c>
      <c r="R5" s="90">
        <v>15</v>
      </c>
      <c r="S5" s="54" t="s">
        <v>26</v>
      </c>
      <c r="T5" s="89">
        <v>0</v>
      </c>
      <c r="U5" s="88">
        <f t="shared" si="0"/>
        <v>3</v>
      </c>
      <c r="V5" s="87">
        <v>9</v>
      </c>
      <c r="W5" s="45">
        <f t="shared" si="1"/>
        <v>75</v>
      </c>
      <c r="X5" s="45" t="s">
        <v>26</v>
      </c>
      <c r="Y5" s="45">
        <f t="shared" si="2"/>
        <v>52</v>
      </c>
      <c r="Z5" s="46">
        <f t="shared" si="3"/>
        <v>1.4423076923076923</v>
      </c>
    </row>
    <row r="6" spans="1:26" ht="27.75" customHeight="1" x14ac:dyDescent="0.3">
      <c r="A6" s="34" t="s">
        <v>21</v>
      </c>
      <c r="B6" s="97" t="s">
        <v>40</v>
      </c>
      <c r="C6" s="95">
        <f>N3</f>
        <v>14</v>
      </c>
      <c r="D6" s="96" t="s">
        <v>26</v>
      </c>
      <c r="E6" s="94">
        <f>L3</f>
        <v>17</v>
      </c>
      <c r="F6" s="95">
        <f>N4</f>
        <v>21</v>
      </c>
      <c r="G6" s="96" t="s">
        <v>26</v>
      </c>
      <c r="H6" s="94">
        <f>L4</f>
        <v>11</v>
      </c>
      <c r="I6" s="95">
        <f>N5</f>
        <v>19</v>
      </c>
      <c r="J6" s="52" t="s">
        <v>26</v>
      </c>
      <c r="K6" s="94">
        <f>L5</f>
        <v>20</v>
      </c>
      <c r="L6" s="93"/>
      <c r="M6" s="92"/>
      <c r="N6" s="91"/>
      <c r="O6" s="90">
        <v>15</v>
      </c>
      <c r="P6" s="45" t="s">
        <v>26</v>
      </c>
      <c r="Q6" s="89">
        <v>0</v>
      </c>
      <c r="R6" s="90">
        <v>15</v>
      </c>
      <c r="S6" s="54" t="s">
        <v>26</v>
      </c>
      <c r="T6" s="89">
        <v>0</v>
      </c>
      <c r="U6" s="88">
        <f t="shared" si="0"/>
        <v>3</v>
      </c>
      <c r="V6" s="87">
        <v>8</v>
      </c>
      <c r="W6" s="45">
        <f t="shared" si="1"/>
        <v>84</v>
      </c>
      <c r="X6" s="45" t="s">
        <v>26</v>
      </c>
      <c r="Y6" s="45">
        <f t="shared" si="2"/>
        <v>48</v>
      </c>
      <c r="Z6" s="46">
        <f t="shared" si="3"/>
        <v>1.75</v>
      </c>
    </row>
    <row r="7" spans="1:26" ht="27.75" customHeight="1" x14ac:dyDescent="0.3">
      <c r="A7" s="34" t="s">
        <v>39</v>
      </c>
      <c r="B7" s="108" t="s">
        <v>45</v>
      </c>
      <c r="C7" s="95">
        <f>Q3</f>
        <v>0</v>
      </c>
      <c r="D7" s="96" t="s">
        <v>26</v>
      </c>
      <c r="E7" s="94">
        <f>O3</f>
        <v>15</v>
      </c>
      <c r="F7" s="95">
        <f>Q4</f>
        <v>0</v>
      </c>
      <c r="G7" s="96" t="s">
        <v>26</v>
      </c>
      <c r="H7" s="94">
        <f>O4</f>
        <v>15</v>
      </c>
      <c r="I7" s="95">
        <f>Q5</f>
        <v>0</v>
      </c>
      <c r="J7" s="96" t="s">
        <v>26</v>
      </c>
      <c r="K7" s="94">
        <f>O5</f>
        <v>15</v>
      </c>
      <c r="L7" s="95">
        <f>Q6</f>
        <v>0</v>
      </c>
      <c r="M7" s="52" t="s">
        <v>26</v>
      </c>
      <c r="N7" s="94">
        <f>O6</f>
        <v>15</v>
      </c>
      <c r="O7" s="93"/>
      <c r="P7" s="92"/>
      <c r="Q7" s="91"/>
      <c r="R7" s="90">
        <v>0</v>
      </c>
      <c r="S7" s="45" t="s">
        <v>26</v>
      </c>
      <c r="T7" s="89">
        <v>0</v>
      </c>
      <c r="U7" s="88">
        <f t="shared" si="0"/>
        <v>0</v>
      </c>
      <c r="V7" s="87" t="s">
        <v>58</v>
      </c>
      <c r="W7" s="45">
        <f t="shared" si="1"/>
        <v>0</v>
      </c>
      <c r="X7" s="45" t="s">
        <v>26</v>
      </c>
      <c r="Y7" s="45">
        <f t="shared" si="2"/>
        <v>60</v>
      </c>
      <c r="Z7" s="46">
        <f t="shared" si="3"/>
        <v>0</v>
      </c>
    </row>
    <row r="8" spans="1:26" ht="27.75" customHeight="1" thickBot="1" x14ac:dyDescent="0.35">
      <c r="A8" s="17" t="s">
        <v>37</v>
      </c>
      <c r="B8" s="107" t="s">
        <v>52</v>
      </c>
      <c r="C8" s="56">
        <f>T3</f>
        <v>0</v>
      </c>
      <c r="D8" s="57" t="s">
        <v>26</v>
      </c>
      <c r="E8" s="58">
        <f>R3</f>
        <v>15</v>
      </c>
      <c r="F8" s="56">
        <f>T4</f>
        <v>0</v>
      </c>
      <c r="G8" s="57" t="s">
        <v>26</v>
      </c>
      <c r="H8" s="58">
        <f>R4</f>
        <v>15</v>
      </c>
      <c r="I8" s="56">
        <f>T5</f>
        <v>0</v>
      </c>
      <c r="J8" s="57" t="s">
        <v>26</v>
      </c>
      <c r="K8" s="58">
        <f>R5</f>
        <v>15</v>
      </c>
      <c r="L8" s="56">
        <f>T6</f>
        <v>0</v>
      </c>
      <c r="M8" s="57" t="s">
        <v>26</v>
      </c>
      <c r="N8" s="58">
        <f>R6</f>
        <v>15</v>
      </c>
      <c r="O8" s="56">
        <f>T7</f>
        <v>0</v>
      </c>
      <c r="P8" s="86" t="s">
        <v>26</v>
      </c>
      <c r="Q8" s="58">
        <f>R7</f>
        <v>0</v>
      </c>
      <c r="R8" s="85"/>
      <c r="S8" s="84"/>
      <c r="T8" s="83"/>
      <c r="U8" s="82">
        <f t="shared" si="0"/>
        <v>0</v>
      </c>
      <c r="V8" s="87" t="s">
        <v>58</v>
      </c>
      <c r="W8" s="80">
        <f t="shared" si="1"/>
        <v>0</v>
      </c>
      <c r="X8" s="80" t="s">
        <v>26</v>
      </c>
      <c r="Y8" s="80">
        <f t="shared" si="2"/>
        <v>60</v>
      </c>
      <c r="Z8" s="79">
        <f t="shared" si="3"/>
        <v>0</v>
      </c>
    </row>
  </sheetData>
  <mergeCells count="16">
    <mergeCell ref="A1:B2"/>
    <mergeCell ref="C1:E1"/>
    <mergeCell ref="F1:H1"/>
    <mergeCell ref="I1:K1"/>
    <mergeCell ref="L1:N1"/>
    <mergeCell ref="U1:U2"/>
    <mergeCell ref="V1:V2"/>
    <mergeCell ref="W1:Z2"/>
    <mergeCell ref="C2:E2"/>
    <mergeCell ref="F2:H2"/>
    <mergeCell ref="I2:K2"/>
    <mergeCell ref="L2:N2"/>
    <mergeCell ref="O2:Q2"/>
    <mergeCell ref="R2:T2"/>
    <mergeCell ref="O1:Q1"/>
    <mergeCell ref="R1:T1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4A8E5-98CF-43EA-80F5-4B61A09B5F2A}">
  <sheetPr>
    <tabColor rgb="FFFFFF00"/>
  </sheetPr>
  <dimension ref="A1:W8"/>
  <sheetViews>
    <sheetView workbookViewId="0">
      <selection activeCell="G17" sqref="G17"/>
    </sheetView>
  </sheetViews>
  <sheetFormatPr defaultRowHeight="14.4" x14ac:dyDescent="0.3"/>
  <cols>
    <col min="2" max="2" width="21.109375" bestFit="1" customWidth="1"/>
    <col min="3" max="17" width="5" customWidth="1"/>
    <col min="18" max="18" width="8" customWidth="1"/>
    <col min="19" max="19" width="9.88671875" bestFit="1" customWidth="1"/>
    <col min="20" max="20" width="8" customWidth="1"/>
    <col min="21" max="21" width="2.33203125" customWidth="1"/>
    <col min="22" max="22" width="8" customWidth="1"/>
    <col min="23" max="23" width="12.44140625" customWidth="1"/>
    <col min="249" max="249" width="14.5546875" bestFit="1" customWidth="1"/>
    <col min="250" max="264" width="5" customWidth="1"/>
    <col min="265" max="273" width="0" hidden="1" customWidth="1"/>
    <col min="274" max="276" width="8" customWidth="1"/>
    <col min="277" max="277" width="2.33203125" customWidth="1"/>
    <col min="278" max="279" width="8" customWidth="1"/>
    <col min="505" max="505" width="14.5546875" bestFit="1" customWidth="1"/>
    <col min="506" max="520" width="5" customWidth="1"/>
    <col min="521" max="529" width="0" hidden="1" customWidth="1"/>
    <col min="530" max="532" width="8" customWidth="1"/>
    <col min="533" max="533" width="2.33203125" customWidth="1"/>
    <col min="534" max="535" width="8" customWidth="1"/>
    <col min="761" max="761" width="14.5546875" bestFit="1" customWidth="1"/>
    <col min="762" max="776" width="5" customWidth="1"/>
    <col min="777" max="785" width="0" hidden="1" customWidth="1"/>
    <col min="786" max="788" width="8" customWidth="1"/>
    <col min="789" max="789" width="2.33203125" customWidth="1"/>
    <col min="790" max="791" width="8" customWidth="1"/>
    <col min="1017" max="1017" width="14.5546875" bestFit="1" customWidth="1"/>
    <col min="1018" max="1032" width="5" customWidth="1"/>
    <col min="1033" max="1041" width="0" hidden="1" customWidth="1"/>
    <col min="1042" max="1044" width="8" customWidth="1"/>
    <col min="1045" max="1045" width="2.33203125" customWidth="1"/>
    <col min="1046" max="1047" width="8" customWidth="1"/>
    <col min="1273" max="1273" width="14.5546875" bestFit="1" customWidth="1"/>
    <col min="1274" max="1288" width="5" customWidth="1"/>
    <col min="1289" max="1297" width="0" hidden="1" customWidth="1"/>
    <col min="1298" max="1300" width="8" customWidth="1"/>
    <col min="1301" max="1301" width="2.33203125" customWidth="1"/>
    <col min="1302" max="1303" width="8" customWidth="1"/>
    <col min="1529" max="1529" width="14.5546875" bestFit="1" customWidth="1"/>
    <col min="1530" max="1544" width="5" customWidth="1"/>
    <col min="1545" max="1553" width="0" hidden="1" customWidth="1"/>
    <col min="1554" max="1556" width="8" customWidth="1"/>
    <col min="1557" max="1557" width="2.33203125" customWidth="1"/>
    <col min="1558" max="1559" width="8" customWidth="1"/>
    <col min="1785" max="1785" width="14.5546875" bestFit="1" customWidth="1"/>
    <col min="1786" max="1800" width="5" customWidth="1"/>
    <col min="1801" max="1809" width="0" hidden="1" customWidth="1"/>
    <col min="1810" max="1812" width="8" customWidth="1"/>
    <col min="1813" max="1813" width="2.33203125" customWidth="1"/>
    <col min="1814" max="1815" width="8" customWidth="1"/>
    <col min="2041" max="2041" width="14.5546875" bestFit="1" customWidth="1"/>
    <col min="2042" max="2056" width="5" customWidth="1"/>
    <col min="2057" max="2065" width="0" hidden="1" customWidth="1"/>
    <col min="2066" max="2068" width="8" customWidth="1"/>
    <col min="2069" max="2069" width="2.33203125" customWidth="1"/>
    <col min="2070" max="2071" width="8" customWidth="1"/>
    <col min="2297" max="2297" width="14.5546875" bestFit="1" customWidth="1"/>
    <col min="2298" max="2312" width="5" customWidth="1"/>
    <col min="2313" max="2321" width="0" hidden="1" customWidth="1"/>
    <col min="2322" max="2324" width="8" customWidth="1"/>
    <col min="2325" max="2325" width="2.33203125" customWidth="1"/>
    <col min="2326" max="2327" width="8" customWidth="1"/>
    <col min="2553" max="2553" width="14.5546875" bestFit="1" customWidth="1"/>
    <col min="2554" max="2568" width="5" customWidth="1"/>
    <col min="2569" max="2577" width="0" hidden="1" customWidth="1"/>
    <col min="2578" max="2580" width="8" customWidth="1"/>
    <col min="2581" max="2581" width="2.33203125" customWidth="1"/>
    <col min="2582" max="2583" width="8" customWidth="1"/>
    <col min="2809" max="2809" width="14.5546875" bestFit="1" customWidth="1"/>
    <col min="2810" max="2824" width="5" customWidth="1"/>
    <col min="2825" max="2833" width="0" hidden="1" customWidth="1"/>
    <col min="2834" max="2836" width="8" customWidth="1"/>
    <col min="2837" max="2837" width="2.33203125" customWidth="1"/>
    <col min="2838" max="2839" width="8" customWidth="1"/>
    <col min="3065" max="3065" width="14.5546875" bestFit="1" customWidth="1"/>
    <col min="3066" max="3080" width="5" customWidth="1"/>
    <col min="3081" max="3089" width="0" hidden="1" customWidth="1"/>
    <col min="3090" max="3092" width="8" customWidth="1"/>
    <col min="3093" max="3093" width="2.33203125" customWidth="1"/>
    <col min="3094" max="3095" width="8" customWidth="1"/>
    <col min="3321" max="3321" width="14.5546875" bestFit="1" customWidth="1"/>
    <col min="3322" max="3336" width="5" customWidth="1"/>
    <col min="3337" max="3345" width="0" hidden="1" customWidth="1"/>
    <col min="3346" max="3348" width="8" customWidth="1"/>
    <col min="3349" max="3349" width="2.33203125" customWidth="1"/>
    <col min="3350" max="3351" width="8" customWidth="1"/>
    <col min="3577" max="3577" width="14.5546875" bestFit="1" customWidth="1"/>
    <col min="3578" max="3592" width="5" customWidth="1"/>
    <col min="3593" max="3601" width="0" hidden="1" customWidth="1"/>
    <col min="3602" max="3604" width="8" customWidth="1"/>
    <col min="3605" max="3605" width="2.33203125" customWidth="1"/>
    <col min="3606" max="3607" width="8" customWidth="1"/>
    <col min="3833" max="3833" width="14.5546875" bestFit="1" customWidth="1"/>
    <col min="3834" max="3848" width="5" customWidth="1"/>
    <col min="3849" max="3857" width="0" hidden="1" customWidth="1"/>
    <col min="3858" max="3860" width="8" customWidth="1"/>
    <col min="3861" max="3861" width="2.33203125" customWidth="1"/>
    <col min="3862" max="3863" width="8" customWidth="1"/>
    <col min="4089" max="4089" width="14.5546875" bestFit="1" customWidth="1"/>
    <col min="4090" max="4104" width="5" customWidth="1"/>
    <col min="4105" max="4113" width="0" hidden="1" customWidth="1"/>
    <col min="4114" max="4116" width="8" customWidth="1"/>
    <col min="4117" max="4117" width="2.33203125" customWidth="1"/>
    <col min="4118" max="4119" width="8" customWidth="1"/>
    <col min="4345" max="4345" width="14.5546875" bestFit="1" customWidth="1"/>
    <col min="4346" max="4360" width="5" customWidth="1"/>
    <col min="4361" max="4369" width="0" hidden="1" customWidth="1"/>
    <col min="4370" max="4372" width="8" customWidth="1"/>
    <col min="4373" max="4373" width="2.33203125" customWidth="1"/>
    <col min="4374" max="4375" width="8" customWidth="1"/>
    <col min="4601" max="4601" width="14.5546875" bestFit="1" customWidth="1"/>
    <col min="4602" max="4616" width="5" customWidth="1"/>
    <col min="4617" max="4625" width="0" hidden="1" customWidth="1"/>
    <col min="4626" max="4628" width="8" customWidth="1"/>
    <col min="4629" max="4629" width="2.33203125" customWidth="1"/>
    <col min="4630" max="4631" width="8" customWidth="1"/>
    <col min="4857" max="4857" width="14.5546875" bestFit="1" customWidth="1"/>
    <col min="4858" max="4872" width="5" customWidth="1"/>
    <col min="4873" max="4881" width="0" hidden="1" customWidth="1"/>
    <col min="4882" max="4884" width="8" customWidth="1"/>
    <col min="4885" max="4885" width="2.33203125" customWidth="1"/>
    <col min="4886" max="4887" width="8" customWidth="1"/>
    <col min="5113" max="5113" width="14.5546875" bestFit="1" customWidth="1"/>
    <col min="5114" max="5128" width="5" customWidth="1"/>
    <col min="5129" max="5137" width="0" hidden="1" customWidth="1"/>
    <col min="5138" max="5140" width="8" customWidth="1"/>
    <col min="5141" max="5141" width="2.33203125" customWidth="1"/>
    <col min="5142" max="5143" width="8" customWidth="1"/>
    <col min="5369" max="5369" width="14.5546875" bestFit="1" customWidth="1"/>
    <col min="5370" max="5384" width="5" customWidth="1"/>
    <col min="5385" max="5393" width="0" hidden="1" customWidth="1"/>
    <col min="5394" max="5396" width="8" customWidth="1"/>
    <col min="5397" max="5397" width="2.33203125" customWidth="1"/>
    <col min="5398" max="5399" width="8" customWidth="1"/>
    <col min="5625" max="5625" width="14.5546875" bestFit="1" customWidth="1"/>
    <col min="5626" max="5640" width="5" customWidth="1"/>
    <col min="5641" max="5649" width="0" hidden="1" customWidth="1"/>
    <col min="5650" max="5652" width="8" customWidth="1"/>
    <col min="5653" max="5653" width="2.33203125" customWidth="1"/>
    <col min="5654" max="5655" width="8" customWidth="1"/>
    <col min="5881" max="5881" width="14.5546875" bestFit="1" customWidth="1"/>
    <col min="5882" max="5896" width="5" customWidth="1"/>
    <col min="5897" max="5905" width="0" hidden="1" customWidth="1"/>
    <col min="5906" max="5908" width="8" customWidth="1"/>
    <col min="5909" max="5909" width="2.33203125" customWidth="1"/>
    <col min="5910" max="5911" width="8" customWidth="1"/>
    <col min="6137" max="6137" width="14.5546875" bestFit="1" customWidth="1"/>
    <col min="6138" max="6152" width="5" customWidth="1"/>
    <col min="6153" max="6161" width="0" hidden="1" customWidth="1"/>
    <col min="6162" max="6164" width="8" customWidth="1"/>
    <col min="6165" max="6165" width="2.33203125" customWidth="1"/>
    <col min="6166" max="6167" width="8" customWidth="1"/>
    <col min="6393" max="6393" width="14.5546875" bestFit="1" customWidth="1"/>
    <col min="6394" max="6408" width="5" customWidth="1"/>
    <col min="6409" max="6417" width="0" hidden="1" customWidth="1"/>
    <col min="6418" max="6420" width="8" customWidth="1"/>
    <col min="6421" max="6421" width="2.33203125" customWidth="1"/>
    <col min="6422" max="6423" width="8" customWidth="1"/>
    <col min="6649" max="6649" width="14.5546875" bestFit="1" customWidth="1"/>
    <col min="6650" max="6664" width="5" customWidth="1"/>
    <col min="6665" max="6673" width="0" hidden="1" customWidth="1"/>
    <col min="6674" max="6676" width="8" customWidth="1"/>
    <col min="6677" max="6677" width="2.33203125" customWidth="1"/>
    <col min="6678" max="6679" width="8" customWidth="1"/>
    <col min="6905" max="6905" width="14.5546875" bestFit="1" customWidth="1"/>
    <col min="6906" max="6920" width="5" customWidth="1"/>
    <col min="6921" max="6929" width="0" hidden="1" customWidth="1"/>
    <col min="6930" max="6932" width="8" customWidth="1"/>
    <col min="6933" max="6933" width="2.33203125" customWidth="1"/>
    <col min="6934" max="6935" width="8" customWidth="1"/>
    <col min="7161" max="7161" width="14.5546875" bestFit="1" customWidth="1"/>
    <col min="7162" max="7176" width="5" customWidth="1"/>
    <col min="7177" max="7185" width="0" hidden="1" customWidth="1"/>
    <col min="7186" max="7188" width="8" customWidth="1"/>
    <col min="7189" max="7189" width="2.33203125" customWidth="1"/>
    <col min="7190" max="7191" width="8" customWidth="1"/>
    <col min="7417" max="7417" width="14.5546875" bestFit="1" customWidth="1"/>
    <col min="7418" max="7432" width="5" customWidth="1"/>
    <col min="7433" max="7441" width="0" hidden="1" customWidth="1"/>
    <col min="7442" max="7444" width="8" customWidth="1"/>
    <col min="7445" max="7445" width="2.33203125" customWidth="1"/>
    <col min="7446" max="7447" width="8" customWidth="1"/>
    <col min="7673" max="7673" width="14.5546875" bestFit="1" customWidth="1"/>
    <col min="7674" max="7688" width="5" customWidth="1"/>
    <col min="7689" max="7697" width="0" hidden="1" customWidth="1"/>
    <col min="7698" max="7700" width="8" customWidth="1"/>
    <col min="7701" max="7701" width="2.33203125" customWidth="1"/>
    <col min="7702" max="7703" width="8" customWidth="1"/>
    <col min="7929" max="7929" width="14.5546875" bestFit="1" customWidth="1"/>
    <col min="7930" max="7944" width="5" customWidth="1"/>
    <col min="7945" max="7953" width="0" hidden="1" customWidth="1"/>
    <col min="7954" max="7956" width="8" customWidth="1"/>
    <col min="7957" max="7957" width="2.33203125" customWidth="1"/>
    <col min="7958" max="7959" width="8" customWidth="1"/>
    <col min="8185" max="8185" width="14.5546875" bestFit="1" customWidth="1"/>
    <col min="8186" max="8200" width="5" customWidth="1"/>
    <col min="8201" max="8209" width="0" hidden="1" customWidth="1"/>
    <col min="8210" max="8212" width="8" customWidth="1"/>
    <col min="8213" max="8213" width="2.33203125" customWidth="1"/>
    <col min="8214" max="8215" width="8" customWidth="1"/>
    <col min="8441" max="8441" width="14.5546875" bestFit="1" customWidth="1"/>
    <col min="8442" max="8456" width="5" customWidth="1"/>
    <col min="8457" max="8465" width="0" hidden="1" customWidth="1"/>
    <col min="8466" max="8468" width="8" customWidth="1"/>
    <col min="8469" max="8469" width="2.33203125" customWidth="1"/>
    <col min="8470" max="8471" width="8" customWidth="1"/>
    <col min="8697" max="8697" width="14.5546875" bestFit="1" customWidth="1"/>
    <col min="8698" max="8712" width="5" customWidth="1"/>
    <col min="8713" max="8721" width="0" hidden="1" customWidth="1"/>
    <col min="8722" max="8724" width="8" customWidth="1"/>
    <col min="8725" max="8725" width="2.33203125" customWidth="1"/>
    <col min="8726" max="8727" width="8" customWidth="1"/>
    <col min="8953" max="8953" width="14.5546875" bestFit="1" customWidth="1"/>
    <col min="8954" max="8968" width="5" customWidth="1"/>
    <col min="8969" max="8977" width="0" hidden="1" customWidth="1"/>
    <col min="8978" max="8980" width="8" customWidth="1"/>
    <col min="8981" max="8981" width="2.33203125" customWidth="1"/>
    <col min="8982" max="8983" width="8" customWidth="1"/>
    <col min="9209" max="9209" width="14.5546875" bestFit="1" customWidth="1"/>
    <col min="9210" max="9224" width="5" customWidth="1"/>
    <col min="9225" max="9233" width="0" hidden="1" customWidth="1"/>
    <col min="9234" max="9236" width="8" customWidth="1"/>
    <col min="9237" max="9237" width="2.33203125" customWidth="1"/>
    <col min="9238" max="9239" width="8" customWidth="1"/>
    <col min="9465" max="9465" width="14.5546875" bestFit="1" customWidth="1"/>
    <col min="9466" max="9480" width="5" customWidth="1"/>
    <col min="9481" max="9489" width="0" hidden="1" customWidth="1"/>
    <col min="9490" max="9492" width="8" customWidth="1"/>
    <col min="9493" max="9493" width="2.33203125" customWidth="1"/>
    <col min="9494" max="9495" width="8" customWidth="1"/>
    <col min="9721" max="9721" width="14.5546875" bestFit="1" customWidth="1"/>
    <col min="9722" max="9736" width="5" customWidth="1"/>
    <col min="9737" max="9745" width="0" hidden="1" customWidth="1"/>
    <col min="9746" max="9748" width="8" customWidth="1"/>
    <col min="9749" max="9749" width="2.33203125" customWidth="1"/>
    <col min="9750" max="9751" width="8" customWidth="1"/>
    <col min="9977" max="9977" width="14.5546875" bestFit="1" customWidth="1"/>
    <col min="9978" max="9992" width="5" customWidth="1"/>
    <col min="9993" max="10001" width="0" hidden="1" customWidth="1"/>
    <col min="10002" max="10004" width="8" customWidth="1"/>
    <col min="10005" max="10005" width="2.33203125" customWidth="1"/>
    <col min="10006" max="10007" width="8" customWidth="1"/>
    <col min="10233" max="10233" width="14.5546875" bestFit="1" customWidth="1"/>
    <col min="10234" max="10248" width="5" customWidth="1"/>
    <col min="10249" max="10257" width="0" hidden="1" customWidth="1"/>
    <col min="10258" max="10260" width="8" customWidth="1"/>
    <col min="10261" max="10261" width="2.33203125" customWidth="1"/>
    <col min="10262" max="10263" width="8" customWidth="1"/>
    <col min="10489" max="10489" width="14.5546875" bestFit="1" customWidth="1"/>
    <col min="10490" max="10504" width="5" customWidth="1"/>
    <col min="10505" max="10513" width="0" hidden="1" customWidth="1"/>
    <col min="10514" max="10516" width="8" customWidth="1"/>
    <col min="10517" max="10517" width="2.33203125" customWidth="1"/>
    <col min="10518" max="10519" width="8" customWidth="1"/>
    <col min="10745" max="10745" width="14.5546875" bestFit="1" customWidth="1"/>
    <col min="10746" max="10760" width="5" customWidth="1"/>
    <col min="10761" max="10769" width="0" hidden="1" customWidth="1"/>
    <col min="10770" max="10772" width="8" customWidth="1"/>
    <col min="10773" max="10773" width="2.33203125" customWidth="1"/>
    <col min="10774" max="10775" width="8" customWidth="1"/>
    <col min="11001" max="11001" width="14.5546875" bestFit="1" customWidth="1"/>
    <col min="11002" max="11016" width="5" customWidth="1"/>
    <col min="11017" max="11025" width="0" hidden="1" customWidth="1"/>
    <col min="11026" max="11028" width="8" customWidth="1"/>
    <col min="11029" max="11029" width="2.33203125" customWidth="1"/>
    <col min="11030" max="11031" width="8" customWidth="1"/>
    <col min="11257" max="11257" width="14.5546875" bestFit="1" customWidth="1"/>
    <col min="11258" max="11272" width="5" customWidth="1"/>
    <col min="11273" max="11281" width="0" hidden="1" customWidth="1"/>
    <col min="11282" max="11284" width="8" customWidth="1"/>
    <col min="11285" max="11285" width="2.33203125" customWidth="1"/>
    <col min="11286" max="11287" width="8" customWidth="1"/>
    <col min="11513" max="11513" width="14.5546875" bestFit="1" customWidth="1"/>
    <col min="11514" max="11528" width="5" customWidth="1"/>
    <col min="11529" max="11537" width="0" hidden="1" customWidth="1"/>
    <col min="11538" max="11540" width="8" customWidth="1"/>
    <col min="11541" max="11541" width="2.33203125" customWidth="1"/>
    <col min="11542" max="11543" width="8" customWidth="1"/>
    <col min="11769" max="11769" width="14.5546875" bestFit="1" customWidth="1"/>
    <col min="11770" max="11784" width="5" customWidth="1"/>
    <col min="11785" max="11793" width="0" hidden="1" customWidth="1"/>
    <col min="11794" max="11796" width="8" customWidth="1"/>
    <col min="11797" max="11797" width="2.33203125" customWidth="1"/>
    <col min="11798" max="11799" width="8" customWidth="1"/>
    <col min="12025" max="12025" width="14.5546875" bestFit="1" customWidth="1"/>
    <col min="12026" max="12040" width="5" customWidth="1"/>
    <col min="12041" max="12049" width="0" hidden="1" customWidth="1"/>
    <col min="12050" max="12052" width="8" customWidth="1"/>
    <col min="12053" max="12053" width="2.33203125" customWidth="1"/>
    <col min="12054" max="12055" width="8" customWidth="1"/>
    <col min="12281" max="12281" width="14.5546875" bestFit="1" customWidth="1"/>
    <col min="12282" max="12296" width="5" customWidth="1"/>
    <col min="12297" max="12305" width="0" hidden="1" customWidth="1"/>
    <col min="12306" max="12308" width="8" customWidth="1"/>
    <col min="12309" max="12309" width="2.33203125" customWidth="1"/>
    <col min="12310" max="12311" width="8" customWidth="1"/>
    <col min="12537" max="12537" width="14.5546875" bestFit="1" customWidth="1"/>
    <col min="12538" max="12552" width="5" customWidth="1"/>
    <col min="12553" max="12561" width="0" hidden="1" customWidth="1"/>
    <col min="12562" max="12564" width="8" customWidth="1"/>
    <col min="12565" max="12565" width="2.33203125" customWidth="1"/>
    <col min="12566" max="12567" width="8" customWidth="1"/>
    <col min="12793" max="12793" width="14.5546875" bestFit="1" customWidth="1"/>
    <col min="12794" max="12808" width="5" customWidth="1"/>
    <col min="12809" max="12817" width="0" hidden="1" customWidth="1"/>
    <col min="12818" max="12820" width="8" customWidth="1"/>
    <col min="12821" max="12821" width="2.33203125" customWidth="1"/>
    <col min="12822" max="12823" width="8" customWidth="1"/>
    <col min="13049" max="13049" width="14.5546875" bestFit="1" customWidth="1"/>
    <col min="13050" max="13064" width="5" customWidth="1"/>
    <col min="13065" max="13073" width="0" hidden="1" customWidth="1"/>
    <col min="13074" max="13076" width="8" customWidth="1"/>
    <col min="13077" max="13077" width="2.33203125" customWidth="1"/>
    <col min="13078" max="13079" width="8" customWidth="1"/>
    <col min="13305" max="13305" width="14.5546875" bestFit="1" customWidth="1"/>
    <col min="13306" max="13320" width="5" customWidth="1"/>
    <col min="13321" max="13329" width="0" hidden="1" customWidth="1"/>
    <col min="13330" max="13332" width="8" customWidth="1"/>
    <col min="13333" max="13333" width="2.33203125" customWidth="1"/>
    <col min="13334" max="13335" width="8" customWidth="1"/>
    <col min="13561" max="13561" width="14.5546875" bestFit="1" customWidth="1"/>
    <col min="13562" max="13576" width="5" customWidth="1"/>
    <col min="13577" max="13585" width="0" hidden="1" customWidth="1"/>
    <col min="13586" max="13588" width="8" customWidth="1"/>
    <col min="13589" max="13589" width="2.33203125" customWidth="1"/>
    <col min="13590" max="13591" width="8" customWidth="1"/>
    <col min="13817" max="13817" width="14.5546875" bestFit="1" customWidth="1"/>
    <col min="13818" max="13832" width="5" customWidth="1"/>
    <col min="13833" max="13841" width="0" hidden="1" customWidth="1"/>
    <col min="13842" max="13844" width="8" customWidth="1"/>
    <col min="13845" max="13845" width="2.33203125" customWidth="1"/>
    <col min="13846" max="13847" width="8" customWidth="1"/>
    <col min="14073" max="14073" width="14.5546875" bestFit="1" customWidth="1"/>
    <col min="14074" max="14088" width="5" customWidth="1"/>
    <col min="14089" max="14097" width="0" hidden="1" customWidth="1"/>
    <col min="14098" max="14100" width="8" customWidth="1"/>
    <col min="14101" max="14101" width="2.33203125" customWidth="1"/>
    <col min="14102" max="14103" width="8" customWidth="1"/>
    <col min="14329" max="14329" width="14.5546875" bestFit="1" customWidth="1"/>
    <col min="14330" max="14344" width="5" customWidth="1"/>
    <col min="14345" max="14353" width="0" hidden="1" customWidth="1"/>
    <col min="14354" max="14356" width="8" customWidth="1"/>
    <col min="14357" max="14357" width="2.33203125" customWidth="1"/>
    <col min="14358" max="14359" width="8" customWidth="1"/>
    <col min="14585" max="14585" width="14.5546875" bestFit="1" customWidth="1"/>
    <col min="14586" max="14600" width="5" customWidth="1"/>
    <col min="14601" max="14609" width="0" hidden="1" customWidth="1"/>
    <col min="14610" max="14612" width="8" customWidth="1"/>
    <col min="14613" max="14613" width="2.33203125" customWidth="1"/>
    <col min="14614" max="14615" width="8" customWidth="1"/>
    <col min="14841" max="14841" width="14.5546875" bestFit="1" customWidth="1"/>
    <col min="14842" max="14856" width="5" customWidth="1"/>
    <col min="14857" max="14865" width="0" hidden="1" customWidth="1"/>
    <col min="14866" max="14868" width="8" customWidth="1"/>
    <col min="14869" max="14869" width="2.33203125" customWidth="1"/>
    <col min="14870" max="14871" width="8" customWidth="1"/>
    <col min="15097" max="15097" width="14.5546875" bestFit="1" customWidth="1"/>
    <col min="15098" max="15112" width="5" customWidth="1"/>
    <col min="15113" max="15121" width="0" hidden="1" customWidth="1"/>
    <col min="15122" max="15124" width="8" customWidth="1"/>
    <col min="15125" max="15125" width="2.33203125" customWidth="1"/>
    <col min="15126" max="15127" width="8" customWidth="1"/>
    <col min="15353" max="15353" width="14.5546875" bestFit="1" customWidth="1"/>
    <col min="15354" max="15368" width="5" customWidth="1"/>
    <col min="15369" max="15377" width="0" hidden="1" customWidth="1"/>
    <col min="15378" max="15380" width="8" customWidth="1"/>
    <col min="15381" max="15381" width="2.33203125" customWidth="1"/>
    <col min="15382" max="15383" width="8" customWidth="1"/>
    <col min="15609" max="15609" width="14.5546875" bestFit="1" customWidth="1"/>
    <col min="15610" max="15624" width="5" customWidth="1"/>
    <col min="15625" max="15633" width="0" hidden="1" customWidth="1"/>
    <col min="15634" max="15636" width="8" customWidth="1"/>
    <col min="15637" max="15637" width="2.33203125" customWidth="1"/>
    <col min="15638" max="15639" width="8" customWidth="1"/>
    <col min="15865" max="15865" width="14.5546875" bestFit="1" customWidth="1"/>
    <col min="15866" max="15880" width="5" customWidth="1"/>
    <col min="15881" max="15889" width="0" hidden="1" customWidth="1"/>
    <col min="15890" max="15892" width="8" customWidth="1"/>
    <col min="15893" max="15893" width="2.33203125" customWidth="1"/>
    <col min="15894" max="15895" width="8" customWidth="1"/>
    <col min="16121" max="16121" width="14.5546875" bestFit="1" customWidth="1"/>
    <col min="16122" max="16136" width="5" customWidth="1"/>
    <col min="16137" max="16145" width="0" hidden="1" customWidth="1"/>
    <col min="16146" max="16148" width="8" customWidth="1"/>
    <col min="16149" max="16149" width="2.33203125" customWidth="1"/>
    <col min="16150" max="16151" width="8" customWidth="1"/>
  </cols>
  <sheetData>
    <row r="1" spans="1:23" x14ac:dyDescent="0.3">
      <c r="A1" s="294" t="s">
        <v>66</v>
      </c>
      <c r="B1" s="295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7" t="s">
        <v>39</v>
      </c>
      <c r="P1" s="259"/>
      <c r="Q1" s="261"/>
      <c r="R1" s="268" t="s">
        <v>22</v>
      </c>
      <c r="S1" s="259" t="s">
        <v>23</v>
      </c>
      <c r="T1" s="259" t="s">
        <v>24</v>
      </c>
      <c r="U1" s="259"/>
      <c r="V1" s="259"/>
      <c r="W1" s="261"/>
    </row>
    <row r="2" spans="1:23" ht="15" thickBot="1" x14ac:dyDescent="0.35">
      <c r="A2" s="296"/>
      <c r="B2" s="297"/>
      <c r="C2" s="244" t="str">
        <f>B3</f>
        <v>Green Hnojník A</v>
      </c>
      <c r="D2" s="260"/>
      <c r="E2" s="262"/>
      <c r="F2" s="244" t="str">
        <f>B4</f>
        <v>Blue Volley Formana B</v>
      </c>
      <c r="G2" s="260"/>
      <c r="H2" s="262"/>
      <c r="I2" s="244" t="str">
        <f>B5</f>
        <v>Blue Volley Nová Bělá A</v>
      </c>
      <c r="J2" s="260"/>
      <c r="K2" s="262"/>
      <c r="L2" s="244" t="str">
        <f>B6</f>
        <v>Blue Volley Formana A</v>
      </c>
      <c r="M2" s="260"/>
      <c r="N2" s="262"/>
      <c r="O2" s="244" t="str">
        <f>B7</f>
        <v>Green Hnojník B</v>
      </c>
      <c r="P2" s="260"/>
      <c r="Q2" s="262"/>
      <c r="R2" s="269"/>
      <c r="S2" s="260"/>
      <c r="T2" s="260"/>
      <c r="U2" s="260"/>
      <c r="V2" s="260"/>
      <c r="W2" s="262"/>
    </row>
    <row r="3" spans="1:23" ht="21" x14ac:dyDescent="0.3">
      <c r="A3" s="18" t="s">
        <v>18</v>
      </c>
      <c r="B3" s="19" t="s">
        <v>65</v>
      </c>
      <c r="C3" s="119"/>
      <c r="D3" s="118"/>
      <c r="E3" s="117"/>
      <c r="F3" s="23">
        <v>15</v>
      </c>
      <c r="G3" s="24" t="s">
        <v>26</v>
      </c>
      <c r="H3" s="25">
        <v>0</v>
      </c>
      <c r="I3" s="23">
        <v>29</v>
      </c>
      <c r="J3" s="24" t="s">
        <v>26</v>
      </c>
      <c r="K3" s="25">
        <v>8</v>
      </c>
      <c r="L3" s="23">
        <v>15</v>
      </c>
      <c r="M3" s="24" t="s">
        <v>26</v>
      </c>
      <c r="N3" s="25">
        <v>0</v>
      </c>
      <c r="O3" s="23">
        <v>27</v>
      </c>
      <c r="P3" s="24" t="s">
        <v>26</v>
      </c>
      <c r="Q3" s="25">
        <v>7</v>
      </c>
      <c r="R3" s="98">
        <f>SUM(IF(C3&gt;E3,1,0),IF(F3&gt;H3,1,0),IF(I3&gt;K3,1,0),IF(L3&gt;N3,1,0),IF(O3&gt;Q3,1,0))</f>
        <v>4</v>
      </c>
      <c r="S3" s="50">
        <v>13</v>
      </c>
      <c r="T3" s="24">
        <f>C3+F3+I3+L3+O3</f>
        <v>86</v>
      </c>
      <c r="U3" s="24" t="s">
        <v>26</v>
      </c>
      <c r="V3" s="24">
        <f>H3+K3+N3+Q3+E3</f>
        <v>15</v>
      </c>
      <c r="W3" s="25">
        <f>T3/V3</f>
        <v>5.7333333333333334</v>
      </c>
    </row>
    <row r="4" spans="1:23" ht="21" x14ac:dyDescent="0.3">
      <c r="A4" s="34" t="s">
        <v>19</v>
      </c>
      <c r="B4" s="97" t="s">
        <v>64</v>
      </c>
      <c r="C4" s="95">
        <f>H3</f>
        <v>0</v>
      </c>
      <c r="D4" s="96" t="s">
        <v>26</v>
      </c>
      <c r="E4" s="94">
        <f>F3</f>
        <v>15</v>
      </c>
      <c r="F4" s="116"/>
      <c r="G4" s="115"/>
      <c r="H4" s="114"/>
      <c r="I4" s="90">
        <v>0</v>
      </c>
      <c r="J4" s="54" t="s">
        <v>26</v>
      </c>
      <c r="K4" s="89">
        <v>15</v>
      </c>
      <c r="L4" s="90">
        <v>0</v>
      </c>
      <c r="M4" s="54" t="s">
        <v>26</v>
      </c>
      <c r="N4" s="89">
        <v>0</v>
      </c>
      <c r="O4" s="90">
        <v>0</v>
      </c>
      <c r="P4" s="54" t="s">
        <v>26</v>
      </c>
      <c r="Q4" s="89">
        <v>15</v>
      </c>
      <c r="R4" s="88">
        <f>SUM(IF(C4&gt;E4,1,0),IF(F4&gt;H4,1,0),IF(I4&gt;K4,1,0),IF(L4&gt;N4,1,0),IF(O4&gt;Q4,1,0))</f>
        <v>0</v>
      </c>
      <c r="S4" s="113" t="s">
        <v>61</v>
      </c>
      <c r="T4" s="54">
        <f>C4+F4+I4+L4+O4</f>
        <v>0</v>
      </c>
      <c r="U4" s="54" t="s">
        <v>26</v>
      </c>
      <c r="V4" s="54">
        <f>H4+K4+N4+Q4+E4</f>
        <v>45</v>
      </c>
      <c r="W4" s="89">
        <f>T4/V4</f>
        <v>0</v>
      </c>
    </row>
    <row r="5" spans="1:23" ht="21" x14ac:dyDescent="0.3">
      <c r="A5" s="34" t="s">
        <v>20</v>
      </c>
      <c r="B5" s="97" t="s">
        <v>63</v>
      </c>
      <c r="C5" s="95">
        <f>K3</f>
        <v>8</v>
      </c>
      <c r="D5" s="96" t="s">
        <v>26</v>
      </c>
      <c r="E5" s="94">
        <f>I3</f>
        <v>29</v>
      </c>
      <c r="F5" s="95">
        <f>K4</f>
        <v>15</v>
      </c>
      <c r="G5" s="96" t="s">
        <v>26</v>
      </c>
      <c r="H5" s="94">
        <f>I4</f>
        <v>0</v>
      </c>
      <c r="I5" s="116"/>
      <c r="J5" s="115"/>
      <c r="K5" s="114"/>
      <c r="L5" s="90">
        <v>15</v>
      </c>
      <c r="M5" s="54" t="s">
        <v>26</v>
      </c>
      <c r="N5" s="89">
        <v>0</v>
      </c>
      <c r="O5" s="90">
        <v>13</v>
      </c>
      <c r="P5" s="54" t="s">
        <v>26</v>
      </c>
      <c r="Q5" s="89">
        <v>28</v>
      </c>
      <c r="R5" s="88">
        <f>SUM(IF(C5&gt;E5,1,0),IF(F5&gt;H5,1,0),IF(I5&gt;K5,1,0),IF(L5&gt;N5,1,0),IF(O5&gt;Q5,1,0))</f>
        <v>2</v>
      </c>
      <c r="S5" s="87">
        <v>15</v>
      </c>
      <c r="T5" s="54">
        <f>C5+F5+I5+L5+O5</f>
        <v>51</v>
      </c>
      <c r="U5" s="54" t="s">
        <v>26</v>
      </c>
      <c r="V5" s="54">
        <f>H5+K5+N5+Q5+E5</f>
        <v>57</v>
      </c>
      <c r="W5" s="89">
        <f>T5/V5</f>
        <v>0.89473684210526316</v>
      </c>
    </row>
    <row r="6" spans="1:23" ht="21" x14ac:dyDescent="0.3">
      <c r="A6" s="34" t="s">
        <v>21</v>
      </c>
      <c r="B6" s="97" t="s">
        <v>62</v>
      </c>
      <c r="C6" s="95">
        <f>N3</f>
        <v>0</v>
      </c>
      <c r="D6" s="96" t="s">
        <v>26</v>
      </c>
      <c r="E6" s="94">
        <f>L3</f>
        <v>15</v>
      </c>
      <c r="F6" s="95">
        <f>N4</f>
        <v>0</v>
      </c>
      <c r="G6" s="96" t="s">
        <v>26</v>
      </c>
      <c r="H6" s="94">
        <f>L4</f>
        <v>0</v>
      </c>
      <c r="I6" s="95">
        <f>N5</f>
        <v>0</v>
      </c>
      <c r="J6" s="96" t="s">
        <v>26</v>
      </c>
      <c r="K6" s="94">
        <f>L5</f>
        <v>15</v>
      </c>
      <c r="L6" s="116"/>
      <c r="M6" s="115"/>
      <c r="N6" s="114"/>
      <c r="O6" s="90">
        <v>0</v>
      </c>
      <c r="P6" s="54" t="s">
        <v>26</v>
      </c>
      <c r="Q6" s="89">
        <v>15</v>
      </c>
      <c r="R6" s="88">
        <f>SUM(IF(C6&gt;E6,1,0),IF(F6&gt;H6,1,0),IF(I6&gt;K6,1,0),IF(L6&gt;N6,1,0),IF(O6&gt;Q6,1,0))</f>
        <v>0</v>
      </c>
      <c r="S6" s="113" t="s">
        <v>61</v>
      </c>
      <c r="T6" s="54">
        <f>C6+F6+I6+L6+O6</f>
        <v>0</v>
      </c>
      <c r="U6" s="54" t="s">
        <v>26</v>
      </c>
      <c r="V6" s="54">
        <f>H6+K6+N6+Q6+E6</f>
        <v>45</v>
      </c>
      <c r="W6" s="89">
        <f>T6/V6</f>
        <v>0</v>
      </c>
    </row>
    <row r="7" spans="1:23" ht="21.6" thickBot="1" x14ac:dyDescent="0.35">
      <c r="A7" s="17" t="s">
        <v>39</v>
      </c>
      <c r="B7" s="55" t="s">
        <v>60</v>
      </c>
      <c r="C7" s="56">
        <f>Q3</f>
        <v>7</v>
      </c>
      <c r="D7" s="57" t="s">
        <v>26</v>
      </c>
      <c r="E7" s="58">
        <f>O3</f>
        <v>27</v>
      </c>
      <c r="F7" s="56">
        <f>Q4</f>
        <v>15</v>
      </c>
      <c r="G7" s="57" t="s">
        <v>26</v>
      </c>
      <c r="H7" s="58">
        <f>O4</f>
        <v>0</v>
      </c>
      <c r="I7" s="56">
        <f>Q5</f>
        <v>28</v>
      </c>
      <c r="J7" s="57" t="s">
        <v>26</v>
      </c>
      <c r="K7" s="58">
        <f>O5</f>
        <v>13</v>
      </c>
      <c r="L7" s="56">
        <f>Q6</f>
        <v>15</v>
      </c>
      <c r="M7" s="57" t="s">
        <v>26</v>
      </c>
      <c r="N7" s="58">
        <f>O6</f>
        <v>0</v>
      </c>
      <c r="O7" s="112"/>
      <c r="P7" s="111"/>
      <c r="Q7" s="110"/>
      <c r="R7" s="82">
        <f>SUM(IF(C7&gt;E7,1,0),IF(F7&gt;H7,1,0),IF(I7&gt;K7,1,0),IF(L7&gt;N7,1,0),IF(O7&gt;Q7,1,0))</f>
        <v>3</v>
      </c>
      <c r="S7" s="81">
        <v>14</v>
      </c>
      <c r="T7" s="80">
        <f>C7+F7+I7+L7+O7</f>
        <v>65</v>
      </c>
      <c r="U7" s="80" t="s">
        <v>26</v>
      </c>
      <c r="V7" s="80">
        <f>H7+K7+N7+Q7+E7</f>
        <v>40</v>
      </c>
      <c r="W7" s="79">
        <f>T7/V7</f>
        <v>1.625</v>
      </c>
    </row>
    <row r="8" spans="1:23" x14ac:dyDescent="0.3">
      <c r="B8" s="109"/>
    </row>
  </sheetData>
  <mergeCells count="14">
    <mergeCell ref="R1:R2"/>
    <mergeCell ref="S1:S2"/>
    <mergeCell ref="T1:W2"/>
    <mergeCell ref="C2:E2"/>
    <mergeCell ref="F2:H2"/>
    <mergeCell ref="I2:K2"/>
    <mergeCell ref="L2:N2"/>
    <mergeCell ref="O2:Q2"/>
    <mergeCell ref="O1:Q1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63DF5-AC16-41B3-84AA-FA866095BF47}">
  <sheetPr>
    <tabColor rgb="FFFFC000"/>
  </sheetPr>
  <dimension ref="A1"/>
  <sheetViews>
    <sheetView workbookViewId="0">
      <selection activeCell="R6" sqref="R6"/>
    </sheetView>
  </sheetViews>
  <sheetFormatPr defaultRowHeight="14.4" x14ac:dyDescent="0.3"/>
  <sheetData/>
  <pageMargins left="0.7" right="0.7" top="0.78740157499999996" bottom="0.78740157499999996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53BEF-A61C-47A7-903F-DAE839F944F9}">
  <sheetPr>
    <tabColor rgb="FFFFC000"/>
    <pageSetUpPr fitToPage="1"/>
  </sheetPr>
  <dimension ref="A1:T6"/>
  <sheetViews>
    <sheetView workbookViewId="0">
      <selection activeCell="W14" sqref="W14"/>
    </sheetView>
  </sheetViews>
  <sheetFormatPr defaultRowHeight="14.4" x14ac:dyDescent="0.3"/>
  <cols>
    <col min="1" max="1" width="5.5546875" style="78" customWidth="1"/>
    <col min="2" max="2" width="20.44140625" style="78" customWidth="1"/>
    <col min="3" max="14" width="5.77734375" style="78" customWidth="1"/>
    <col min="15" max="17" width="8" style="78" customWidth="1"/>
    <col min="18" max="18" width="2.33203125" style="78" customWidth="1"/>
    <col min="19" max="19" width="8" style="78" customWidth="1"/>
    <col min="20" max="20" width="10" style="78" customWidth="1"/>
    <col min="21" max="245" width="8.88671875" style="78"/>
    <col min="246" max="246" width="14.5546875" style="78" bestFit="1" customWidth="1"/>
    <col min="247" max="261" width="5" style="78" customWidth="1"/>
    <col min="262" max="270" width="0" style="78" hidden="1" customWidth="1"/>
    <col min="271" max="273" width="8" style="78" customWidth="1"/>
    <col min="274" max="274" width="2.33203125" style="78" customWidth="1"/>
    <col min="275" max="276" width="8" style="78" customWidth="1"/>
    <col min="277" max="501" width="8.88671875" style="78"/>
    <col min="502" max="502" width="14.5546875" style="78" bestFit="1" customWidth="1"/>
    <col min="503" max="517" width="5" style="78" customWidth="1"/>
    <col min="518" max="526" width="0" style="78" hidden="1" customWidth="1"/>
    <col min="527" max="529" width="8" style="78" customWidth="1"/>
    <col min="530" max="530" width="2.33203125" style="78" customWidth="1"/>
    <col min="531" max="532" width="8" style="78" customWidth="1"/>
    <col min="533" max="757" width="8.88671875" style="78"/>
    <col min="758" max="758" width="14.5546875" style="78" bestFit="1" customWidth="1"/>
    <col min="759" max="773" width="5" style="78" customWidth="1"/>
    <col min="774" max="782" width="0" style="78" hidden="1" customWidth="1"/>
    <col min="783" max="785" width="8" style="78" customWidth="1"/>
    <col min="786" max="786" width="2.33203125" style="78" customWidth="1"/>
    <col min="787" max="788" width="8" style="78" customWidth="1"/>
    <col min="789" max="1013" width="8.88671875" style="78"/>
    <col min="1014" max="1014" width="14.5546875" style="78" bestFit="1" customWidth="1"/>
    <col min="1015" max="1029" width="5" style="78" customWidth="1"/>
    <col min="1030" max="1038" width="0" style="78" hidden="1" customWidth="1"/>
    <col min="1039" max="1041" width="8" style="78" customWidth="1"/>
    <col min="1042" max="1042" width="2.33203125" style="78" customWidth="1"/>
    <col min="1043" max="1044" width="8" style="78" customWidth="1"/>
    <col min="1045" max="1269" width="8.88671875" style="78"/>
    <col min="1270" max="1270" width="14.5546875" style="78" bestFit="1" customWidth="1"/>
    <col min="1271" max="1285" width="5" style="78" customWidth="1"/>
    <col min="1286" max="1294" width="0" style="78" hidden="1" customWidth="1"/>
    <col min="1295" max="1297" width="8" style="78" customWidth="1"/>
    <col min="1298" max="1298" width="2.33203125" style="78" customWidth="1"/>
    <col min="1299" max="1300" width="8" style="78" customWidth="1"/>
    <col min="1301" max="1525" width="8.88671875" style="78"/>
    <col min="1526" max="1526" width="14.5546875" style="78" bestFit="1" customWidth="1"/>
    <col min="1527" max="1541" width="5" style="78" customWidth="1"/>
    <col min="1542" max="1550" width="0" style="78" hidden="1" customWidth="1"/>
    <col min="1551" max="1553" width="8" style="78" customWidth="1"/>
    <col min="1554" max="1554" width="2.33203125" style="78" customWidth="1"/>
    <col min="1555" max="1556" width="8" style="78" customWidth="1"/>
    <col min="1557" max="1781" width="8.88671875" style="78"/>
    <col min="1782" max="1782" width="14.5546875" style="78" bestFit="1" customWidth="1"/>
    <col min="1783" max="1797" width="5" style="78" customWidth="1"/>
    <col min="1798" max="1806" width="0" style="78" hidden="1" customWidth="1"/>
    <col min="1807" max="1809" width="8" style="78" customWidth="1"/>
    <col min="1810" max="1810" width="2.33203125" style="78" customWidth="1"/>
    <col min="1811" max="1812" width="8" style="78" customWidth="1"/>
    <col min="1813" max="2037" width="8.88671875" style="78"/>
    <col min="2038" max="2038" width="14.5546875" style="78" bestFit="1" customWidth="1"/>
    <col min="2039" max="2053" width="5" style="78" customWidth="1"/>
    <col min="2054" max="2062" width="0" style="78" hidden="1" customWidth="1"/>
    <col min="2063" max="2065" width="8" style="78" customWidth="1"/>
    <col min="2066" max="2066" width="2.33203125" style="78" customWidth="1"/>
    <col min="2067" max="2068" width="8" style="78" customWidth="1"/>
    <col min="2069" max="2293" width="8.88671875" style="78"/>
    <col min="2294" max="2294" width="14.5546875" style="78" bestFit="1" customWidth="1"/>
    <col min="2295" max="2309" width="5" style="78" customWidth="1"/>
    <col min="2310" max="2318" width="0" style="78" hidden="1" customWidth="1"/>
    <col min="2319" max="2321" width="8" style="78" customWidth="1"/>
    <col min="2322" max="2322" width="2.33203125" style="78" customWidth="1"/>
    <col min="2323" max="2324" width="8" style="78" customWidth="1"/>
    <col min="2325" max="2549" width="8.88671875" style="78"/>
    <col min="2550" max="2550" width="14.5546875" style="78" bestFit="1" customWidth="1"/>
    <col min="2551" max="2565" width="5" style="78" customWidth="1"/>
    <col min="2566" max="2574" width="0" style="78" hidden="1" customWidth="1"/>
    <col min="2575" max="2577" width="8" style="78" customWidth="1"/>
    <col min="2578" max="2578" width="2.33203125" style="78" customWidth="1"/>
    <col min="2579" max="2580" width="8" style="78" customWidth="1"/>
    <col min="2581" max="2805" width="8.88671875" style="78"/>
    <col min="2806" max="2806" width="14.5546875" style="78" bestFit="1" customWidth="1"/>
    <col min="2807" max="2821" width="5" style="78" customWidth="1"/>
    <col min="2822" max="2830" width="0" style="78" hidden="1" customWidth="1"/>
    <col min="2831" max="2833" width="8" style="78" customWidth="1"/>
    <col min="2834" max="2834" width="2.33203125" style="78" customWidth="1"/>
    <col min="2835" max="2836" width="8" style="78" customWidth="1"/>
    <col min="2837" max="3061" width="8.88671875" style="78"/>
    <col min="3062" max="3062" width="14.5546875" style="78" bestFit="1" customWidth="1"/>
    <col min="3063" max="3077" width="5" style="78" customWidth="1"/>
    <col min="3078" max="3086" width="0" style="78" hidden="1" customWidth="1"/>
    <col min="3087" max="3089" width="8" style="78" customWidth="1"/>
    <col min="3090" max="3090" width="2.33203125" style="78" customWidth="1"/>
    <col min="3091" max="3092" width="8" style="78" customWidth="1"/>
    <col min="3093" max="3317" width="8.88671875" style="78"/>
    <col min="3318" max="3318" width="14.5546875" style="78" bestFit="1" customWidth="1"/>
    <col min="3319" max="3333" width="5" style="78" customWidth="1"/>
    <col min="3334" max="3342" width="0" style="78" hidden="1" customWidth="1"/>
    <col min="3343" max="3345" width="8" style="78" customWidth="1"/>
    <col min="3346" max="3346" width="2.33203125" style="78" customWidth="1"/>
    <col min="3347" max="3348" width="8" style="78" customWidth="1"/>
    <col min="3349" max="3573" width="8.88671875" style="78"/>
    <col min="3574" max="3574" width="14.5546875" style="78" bestFit="1" customWidth="1"/>
    <col min="3575" max="3589" width="5" style="78" customWidth="1"/>
    <col min="3590" max="3598" width="0" style="78" hidden="1" customWidth="1"/>
    <col min="3599" max="3601" width="8" style="78" customWidth="1"/>
    <col min="3602" max="3602" width="2.33203125" style="78" customWidth="1"/>
    <col min="3603" max="3604" width="8" style="78" customWidth="1"/>
    <col min="3605" max="3829" width="8.88671875" style="78"/>
    <col min="3830" max="3830" width="14.5546875" style="78" bestFit="1" customWidth="1"/>
    <col min="3831" max="3845" width="5" style="78" customWidth="1"/>
    <col min="3846" max="3854" width="0" style="78" hidden="1" customWidth="1"/>
    <col min="3855" max="3857" width="8" style="78" customWidth="1"/>
    <col min="3858" max="3858" width="2.33203125" style="78" customWidth="1"/>
    <col min="3859" max="3860" width="8" style="78" customWidth="1"/>
    <col min="3861" max="4085" width="8.88671875" style="78"/>
    <col min="4086" max="4086" width="14.5546875" style="78" bestFit="1" customWidth="1"/>
    <col min="4087" max="4101" width="5" style="78" customWidth="1"/>
    <col min="4102" max="4110" width="0" style="78" hidden="1" customWidth="1"/>
    <col min="4111" max="4113" width="8" style="78" customWidth="1"/>
    <col min="4114" max="4114" width="2.33203125" style="78" customWidth="1"/>
    <col min="4115" max="4116" width="8" style="78" customWidth="1"/>
    <col min="4117" max="4341" width="8.88671875" style="78"/>
    <col min="4342" max="4342" width="14.5546875" style="78" bestFit="1" customWidth="1"/>
    <col min="4343" max="4357" width="5" style="78" customWidth="1"/>
    <col min="4358" max="4366" width="0" style="78" hidden="1" customWidth="1"/>
    <col min="4367" max="4369" width="8" style="78" customWidth="1"/>
    <col min="4370" max="4370" width="2.33203125" style="78" customWidth="1"/>
    <col min="4371" max="4372" width="8" style="78" customWidth="1"/>
    <col min="4373" max="4597" width="8.88671875" style="78"/>
    <col min="4598" max="4598" width="14.5546875" style="78" bestFit="1" customWidth="1"/>
    <col min="4599" max="4613" width="5" style="78" customWidth="1"/>
    <col min="4614" max="4622" width="0" style="78" hidden="1" customWidth="1"/>
    <col min="4623" max="4625" width="8" style="78" customWidth="1"/>
    <col min="4626" max="4626" width="2.33203125" style="78" customWidth="1"/>
    <col min="4627" max="4628" width="8" style="78" customWidth="1"/>
    <col min="4629" max="4853" width="8.88671875" style="78"/>
    <col min="4854" max="4854" width="14.5546875" style="78" bestFit="1" customWidth="1"/>
    <col min="4855" max="4869" width="5" style="78" customWidth="1"/>
    <col min="4870" max="4878" width="0" style="78" hidden="1" customWidth="1"/>
    <col min="4879" max="4881" width="8" style="78" customWidth="1"/>
    <col min="4882" max="4882" width="2.33203125" style="78" customWidth="1"/>
    <col min="4883" max="4884" width="8" style="78" customWidth="1"/>
    <col min="4885" max="5109" width="8.88671875" style="78"/>
    <col min="5110" max="5110" width="14.5546875" style="78" bestFit="1" customWidth="1"/>
    <col min="5111" max="5125" width="5" style="78" customWidth="1"/>
    <col min="5126" max="5134" width="0" style="78" hidden="1" customWidth="1"/>
    <col min="5135" max="5137" width="8" style="78" customWidth="1"/>
    <col min="5138" max="5138" width="2.33203125" style="78" customWidth="1"/>
    <col min="5139" max="5140" width="8" style="78" customWidth="1"/>
    <col min="5141" max="5365" width="8.88671875" style="78"/>
    <col min="5366" max="5366" width="14.5546875" style="78" bestFit="1" customWidth="1"/>
    <col min="5367" max="5381" width="5" style="78" customWidth="1"/>
    <col min="5382" max="5390" width="0" style="78" hidden="1" customWidth="1"/>
    <col min="5391" max="5393" width="8" style="78" customWidth="1"/>
    <col min="5394" max="5394" width="2.33203125" style="78" customWidth="1"/>
    <col min="5395" max="5396" width="8" style="78" customWidth="1"/>
    <col min="5397" max="5621" width="8.88671875" style="78"/>
    <col min="5622" max="5622" width="14.5546875" style="78" bestFit="1" customWidth="1"/>
    <col min="5623" max="5637" width="5" style="78" customWidth="1"/>
    <col min="5638" max="5646" width="0" style="78" hidden="1" customWidth="1"/>
    <col min="5647" max="5649" width="8" style="78" customWidth="1"/>
    <col min="5650" max="5650" width="2.33203125" style="78" customWidth="1"/>
    <col min="5651" max="5652" width="8" style="78" customWidth="1"/>
    <col min="5653" max="5877" width="8.88671875" style="78"/>
    <col min="5878" max="5878" width="14.5546875" style="78" bestFit="1" customWidth="1"/>
    <col min="5879" max="5893" width="5" style="78" customWidth="1"/>
    <col min="5894" max="5902" width="0" style="78" hidden="1" customWidth="1"/>
    <col min="5903" max="5905" width="8" style="78" customWidth="1"/>
    <col min="5906" max="5906" width="2.33203125" style="78" customWidth="1"/>
    <col min="5907" max="5908" width="8" style="78" customWidth="1"/>
    <col min="5909" max="6133" width="8.88671875" style="78"/>
    <col min="6134" max="6134" width="14.5546875" style="78" bestFit="1" customWidth="1"/>
    <col min="6135" max="6149" width="5" style="78" customWidth="1"/>
    <col min="6150" max="6158" width="0" style="78" hidden="1" customWidth="1"/>
    <col min="6159" max="6161" width="8" style="78" customWidth="1"/>
    <col min="6162" max="6162" width="2.33203125" style="78" customWidth="1"/>
    <col min="6163" max="6164" width="8" style="78" customWidth="1"/>
    <col min="6165" max="6389" width="8.88671875" style="78"/>
    <col min="6390" max="6390" width="14.5546875" style="78" bestFit="1" customWidth="1"/>
    <col min="6391" max="6405" width="5" style="78" customWidth="1"/>
    <col min="6406" max="6414" width="0" style="78" hidden="1" customWidth="1"/>
    <col min="6415" max="6417" width="8" style="78" customWidth="1"/>
    <col min="6418" max="6418" width="2.33203125" style="78" customWidth="1"/>
    <col min="6419" max="6420" width="8" style="78" customWidth="1"/>
    <col min="6421" max="6645" width="8.88671875" style="78"/>
    <col min="6646" max="6646" width="14.5546875" style="78" bestFit="1" customWidth="1"/>
    <col min="6647" max="6661" width="5" style="78" customWidth="1"/>
    <col min="6662" max="6670" width="0" style="78" hidden="1" customWidth="1"/>
    <col min="6671" max="6673" width="8" style="78" customWidth="1"/>
    <col min="6674" max="6674" width="2.33203125" style="78" customWidth="1"/>
    <col min="6675" max="6676" width="8" style="78" customWidth="1"/>
    <col min="6677" max="6901" width="8.88671875" style="78"/>
    <col min="6902" max="6902" width="14.5546875" style="78" bestFit="1" customWidth="1"/>
    <col min="6903" max="6917" width="5" style="78" customWidth="1"/>
    <col min="6918" max="6926" width="0" style="78" hidden="1" customWidth="1"/>
    <col min="6927" max="6929" width="8" style="78" customWidth="1"/>
    <col min="6930" max="6930" width="2.33203125" style="78" customWidth="1"/>
    <col min="6931" max="6932" width="8" style="78" customWidth="1"/>
    <col min="6933" max="7157" width="8.88671875" style="78"/>
    <col min="7158" max="7158" width="14.5546875" style="78" bestFit="1" customWidth="1"/>
    <col min="7159" max="7173" width="5" style="78" customWidth="1"/>
    <col min="7174" max="7182" width="0" style="78" hidden="1" customWidth="1"/>
    <col min="7183" max="7185" width="8" style="78" customWidth="1"/>
    <col min="7186" max="7186" width="2.33203125" style="78" customWidth="1"/>
    <col min="7187" max="7188" width="8" style="78" customWidth="1"/>
    <col min="7189" max="7413" width="8.88671875" style="78"/>
    <col min="7414" max="7414" width="14.5546875" style="78" bestFit="1" customWidth="1"/>
    <col min="7415" max="7429" width="5" style="78" customWidth="1"/>
    <col min="7430" max="7438" width="0" style="78" hidden="1" customWidth="1"/>
    <col min="7439" max="7441" width="8" style="78" customWidth="1"/>
    <col min="7442" max="7442" width="2.33203125" style="78" customWidth="1"/>
    <col min="7443" max="7444" width="8" style="78" customWidth="1"/>
    <col min="7445" max="7669" width="8.88671875" style="78"/>
    <col min="7670" max="7670" width="14.5546875" style="78" bestFit="1" customWidth="1"/>
    <col min="7671" max="7685" width="5" style="78" customWidth="1"/>
    <col min="7686" max="7694" width="0" style="78" hidden="1" customWidth="1"/>
    <col min="7695" max="7697" width="8" style="78" customWidth="1"/>
    <col min="7698" max="7698" width="2.33203125" style="78" customWidth="1"/>
    <col min="7699" max="7700" width="8" style="78" customWidth="1"/>
    <col min="7701" max="7925" width="8.88671875" style="78"/>
    <col min="7926" max="7926" width="14.5546875" style="78" bestFit="1" customWidth="1"/>
    <col min="7927" max="7941" width="5" style="78" customWidth="1"/>
    <col min="7942" max="7950" width="0" style="78" hidden="1" customWidth="1"/>
    <col min="7951" max="7953" width="8" style="78" customWidth="1"/>
    <col min="7954" max="7954" width="2.33203125" style="78" customWidth="1"/>
    <col min="7955" max="7956" width="8" style="78" customWidth="1"/>
    <col min="7957" max="8181" width="8.88671875" style="78"/>
    <col min="8182" max="8182" width="14.5546875" style="78" bestFit="1" customWidth="1"/>
    <col min="8183" max="8197" width="5" style="78" customWidth="1"/>
    <col min="8198" max="8206" width="0" style="78" hidden="1" customWidth="1"/>
    <col min="8207" max="8209" width="8" style="78" customWidth="1"/>
    <col min="8210" max="8210" width="2.33203125" style="78" customWidth="1"/>
    <col min="8211" max="8212" width="8" style="78" customWidth="1"/>
    <col min="8213" max="8437" width="8.88671875" style="78"/>
    <col min="8438" max="8438" width="14.5546875" style="78" bestFit="1" customWidth="1"/>
    <col min="8439" max="8453" width="5" style="78" customWidth="1"/>
    <col min="8454" max="8462" width="0" style="78" hidden="1" customWidth="1"/>
    <col min="8463" max="8465" width="8" style="78" customWidth="1"/>
    <col min="8466" max="8466" width="2.33203125" style="78" customWidth="1"/>
    <col min="8467" max="8468" width="8" style="78" customWidth="1"/>
    <col min="8469" max="8693" width="8.88671875" style="78"/>
    <col min="8694" max="8694" width="14.5546875" style="78" bestFit="1" customWidth="1"/>
    <col min="8695" max="8709" width="5" style="78" customWidth="1"/>
    <col min="8710" max="8718" width="0" style="78" hidden="1" customWidth="1"/>
    <col min="8719" max="8721" width="8" style="78" customWidth="1"/>
    <col min="8722" max="8722" width="2.33203125" style="78" customWidth="1"/>
    <col min="8723" max="8724" width="8" style="78" customWidth="1"/>
    <col min="8725" max="8949" width="8.88671875" style="78"/>
    <col min="8950" max="8950" width="14.5546875" style="78" bestFit="1" customWidth="1"/>
    <col min="8951" max="8965" width="5" style="78" customWidth="1"/>
    <col min="8966" max="8974" width="0" style="78" hidden="1" customWidth="1"/>
    <col min="8975" max="8977" width="8" style="78" customWidth="1"/>
    <col min="8978" max="8978" width="2.33203125" style="78" customWidth="1"/>
    <col min="8979" max="8980" width="8" style="78" customWidth="1"/>
    <col min="8981" max="9205" width="8.88671875" style="78"/>
    <col min="9206" max="9206" width="14.5546875" style="78" bestFit="1" customWidth="1"/>
    <col min="9207" max="9221" width="5" style="78" customWidth="1"/>
    <col min="9222" max="9230" width="0" style="78" hidden="1" customWidth="1"/>
    <col min="9231" max="9233" width="8" style="78" customWidth="1"/>
    <col min="9234" max="9234" width="2.33203125" style="78" customWidth="1"/>
    <col min="9235" max="9236" width="8" style="78" customWidth="1"/>
    <col min="9237" max="9461" width="8.88671875" style="78"/>
    <col min="9462" max="9462" width="14.5546875" style="78" bestFit="1" customWidth="1"/>
    <col min="9463" max="9477" width="5" style="78" customWidth="1"/>
    <col min="9478" max="9486" width="0" style="78" hidden="1" customWidth="1"/>
    <col min="9487" max="9489" width="8" style="78" customWidth="1"/>
    <col min="9490" max="9490" width="2.33203125" style="78" customWidth="1"/>
    <col min="9491" max="9492" width="8" style="78" customWidth="1"/>
    <col min="9493" max="9717" width="8.88671875" style="78"/>
    <col min="9718" max="9718" width="14.5546875" style="78" bestFit="1" customWidth="1"/>
    <col min="9719" max="9733" width="5" style="78" customWidth="1"/>
    <col min="9734" max="9742" width="0" style="78" hidden="1" customWidth="1"/>
    <col min="9743" max="9745" width="8" style="78" customWidth="1"/>
    <col min="9746" max="9746" width="2.33203125" style="78" customWidth="1"/>
    <col min="9747" max="9748" width="8" style="78" customWidth="1"/>
    <col min="9749" max="9973" width="8.88671875" style="78"/>
    <col min="9974" max="9974" width="14.5546875" style="78" bestFit="1" customWidth="1"/>
    <col min="9975" max="9989" width="5" style="78" customWidth="1"/>
    <col min="9990" max="9998" width="0" style="78" hidden="1" customWidth="1"/>
    <col min="9999" max="10001" width="8" style="78" customWidth="1"/>
    <col min="10002" max="10002" width="2.33203125" style="78" customWidth="1"/>
    <col min="10003" max="10004" width="8" style="78" customWidth="1"/>
    <col min="10005" max="10229" width="8.88671875" style="78"/>
    <col min="10230" max="10230" width="14.5546875" style="78" bestFit="1" customWidth="1"/>
    <col min="10231" max="10245" width="5" style="78" customWidth="1"/>
    <col min="10246" max="10254" width="0" style="78" hidden="1" customWidth="1"/>
    <col min="10255" max="10257" width="8" style="78" customWidth="1"/>
    <col min="10258" max="10258" width="2.33203125" style="78" customWidth="1"/>
    <col min="10259" max="10260" width="8" style="78" customWidth="1"/>
    <col min="10261" max="10485" width="8.88671875" style="78"/>
    <col min="10486" max="10486" width="14.5546875" style="78" bestFit="1" customWidth="1"/>
    <col min="10487" max="10501" width="5" style="78" customWidth="1"/>
    <col min="10502" max="10510" width="0" style="78" hidden="1" customWidth="1"/>
    <col min="10511" max="10513" width="8" style="78" customWidth="1"/>
    <col min="10514" max="10514" width="2.33203125" style="78" customWidth="1"/>
    <col min="10515" max="10516" width="8" style="78" customWidth="1"/>
    <col min="10517" max="10741" width="8.88671875" style="78"/>
    <col min="10742" max="10742" width="14.5546875" style="78" bestFit="1" customWidth="1"/>
    <col min="10743" max="10757" width="5" style="78" customWidth="1"/>
    <col min="10758" max="10766" width="0" style="78" hidden="1" customWidth="1"/>
    <col min="10767" max="10769" width="8" style="78" customWidth="1"/>
    <col min="10770" max="10770" width="2.33203125" style="78" customWidth="1"/>
    <col min="10771" max="10772" width="8" style="78" customWidth="1"/>
    <col min="10773" max="10997" width="8.88671875" style="78"/>
    <col min="10998" max="10998" width="14.5546875" style="78" bestFit="1" customWidth="1"/>
    <col min="10999" max="11013" width="5" style="78" customWidth="1"/>
    <col min="11014" max="11022" width="0" style="78" hidden="1" customWidth="1"/>
    <col min="11023" max="11025" width="8" style="78" customWidth="1"/>
    <col min="11026" max="11026" width="2.33203125" style="78" customWidth="1"/>
    <col min="11027" max="11028" width="8" style="78" customWidth="1"/>
    <col min="11029" max="11253" width="8.88671875" style="78"/>
    <col min="11254" max="11254" width="14.5546875" style="78" bestFit="1" customWidth="1"/>
    <col min="11255" max="11269" width="5" style="78" customWidth="1"/>
    <col min="11270" max="11278" width="0" style="78" hidden="1" customWidth="1"/>
    <col min="11279" max="11281" width="8" style="78" customWidth="1"/>
    <col min="11282" max="11282" width="2.33203125" style="78" customWidth="1"/>
    <col min="11283" max="11284" width="8" style="78" customWidth="1"/>
    <col min="11285" max="11509" width="8.88671875" style="78"/>
    <col min="11510" max="11510" width="14.5546875" style="78" bestFit="1" customWidth="1"/>
    <col min="11511" max="11525" width="5" style="78" customWidth="1"/>
    <col min="11526" max="11534" width="0" style="78" hidden="1" customWidth="1"/>
    <col min="11535" max="11537" width="8" style="78" customWidth="1"/>
    <col min="11538" max="11538" width="2.33203125" style="78" customWidth="1"/>
    <col min="11539" max="11540" width="8" style="78" customWidth="1"/>
    <col min="11541" max="11765" width="8.88671875" style="78"/>
    <col min="11766" max="11766" width="14.5546875" style="78" bestFit="1" customWidth="1"/>
    <col min="11767" max="11781" width="5" style="78" customWidth="1"/>
    <col min="11782" max="11790" width="0" style="78" hidden="1" customWidth="1"/>
    <col min="11791" max="11793" width="8" style="78" customWidth="1"/>
    <col min="11794" max="11794" width="2.33203125" style="78" customWidth="1"/>
    <col min="11795" max="11796" width="8" style="78" customWidth="1"/>
    <col min="11797" max="12021" width="8.88671875" style="78"/>
    <col min="12022" max="12022" width="14.5546875" style="78" bestFit="1" customWidth="1"/>
    <col min="12023" max="12037" width="5" style="78" customWidth="1"/>
    <col min="12038" max="12046" width="0" style="78" hidden="1" customWidth="1"/>
    <col min="12047" max="12049" width="8" style="78" customWidth="1"/>
    <col min="12050" max="12050" width="2.33203125" style="78" customWidth="1"/>
    <col min="12051" max="12052" width="8" style="78" customWidth="1"/>
    <col min="12053" max="12277" width="8.88671875" style="78"/>
    <col min="12278" max="12278" width="14.5546875" style="78" bestFit="1" customWidth="1"/>
    <col min="12279" max="12293" width="5" style="78" customWidth="1"/>
    <col min="12294" max="12302" width="0" style="78" hidden="1" customWidth="1"/>
    <col min="12303" max="12305" width="8" style="78" customWidth="1"/>
    <col min="12306" max="12306" width="2.33203125" style="78" customWidth="1"/>
    <col min="12307" max="12308" width="8" style="78" customWidth="1"/>
    <col min="12309" max="12533" width="8.88671875" style="78"/>
    <col min="12534" max="12534" width="14.5546875" style="78" bestFit="1" customWidth="1"/>
    <col min="12535" max="12549" width="5" style="78" customWidth="1"/>
    <col min="12550" max="12558" width="0" style="78" hidden="1" customWidth="1"/>
    <col min="12559" max="12561" width="8" style="78" customWidth="1"/>
    <col min="12562" max="12562" width="2.33203125" style="78" customWidth="1"/>
    <col min="12563" max="12564" width="8" style="78" customWidth="1"/>
    <col min="12565" max="12789" width="8.88671875" style="78"/>
    <col min="12790" max="12790" width="14.5546875" style="78" bestFit="1" customWidth="1"/>
    <col min="12791" max="12805" width="5" style="78" customWidth="1"/>
    <col min="12806" max="12814" width="0" style="78" hidden="1" customWidth="1"/>
    <col min="12815" max="12817" width="8" style="78" customWidth="1"/>
    <col min="12818" max="12818" width="2.33203125" style="78" customWidth="1"/>
    <col min="12819" max="12820" width="8" style="78" customWidth="1"/>
    <col min="12821" max="13045" width="8.88671875" style="78"/>
    <col min="13046" max="13046" width="14.5546875" style="78" bestFit="1" customWidth="1"/>
    <col min="13047" max="13061" width="5" style="78" customWidth="1"/>
    <col min="13062" max="13070" width="0" style="78" hidden="1" customWidth="1"/>
    <col min="13071" max="13073" width="8" style="78" customWidth="1"/>
    <col min="13074" max="13074" width="2.33203125" style="78" customWidth="1"/>
    <col min="13075" max="13076" width="8" style="78" customWidth="1"/>
    <col min="13077" max="13301" width="8.88671875" style="78"/>
    <col min="13302" max="13302" width="14.5546875" style="78" bestFit="1" customWidth="1"/>
    <col min="13303" max="13317" width="5" style="78" customWidth="1"/>
    <col min="13318" max="13326" width="0" style="78" hidden="1" customWidth="1"/>
    <col min="13327" max="13329" width="8" style="78" customWidth="1"/>
    <col min="13330" max="13330" width="2.33203125" style="78" customWidth="1"/>
    <col min="13331" max="13332" width="8" style="78" customWidth="1"/>
    <col min="13333" max="13557" width="8.88671875" style="78"/>
    <col min="13558" max="13558" width="14.5546875" style="78" bestFit="1" customWidth="1"/>
    <col min="13559" max="13573" width="5" style="78" customWidth="1"/>
    <col min="13574" max="13582" width="0" style="78" hidden="1" customWidth="1"/>
    <col min="13583" max="13585" width="8" style="78" customWidth="1"/>
    <col min="13586" max="13586" width="2.33203125" style="78" customWidth="1"/>
    <col min="13587" max="13588" width="8" style="78" customWidth="1"/>
    <col min="13589" max="13813" width="8.88671875" style="78"/>
    <col min="13814" max="13814" width="14.5546875" style="78" bestFit="1" customWidth="1"/>
    <col min="13815" max="13829" width="5" style="78" customWidth="1"/>
    <col min="13830" max="13838" width="0" style="78" hidden="1" customWidth="1"/>
    <col min="13839" max="13841" width="8" style="78" customWidth="1"/>
    <col min="13842" max="13842" width="2.33203125" style="78" customWidth="1"/>
    <col min="13843" max="13844" width="8" style="78" customWidth="1"/>
    <col min="13845" max="14069" width="8.88671875" style="78"/>
    <col min="14070" max="14070" width="14.5546875" style="78" bestFit="1" customWidth="1"/>
    <col min="14071" max="14085" width="5" style="78" customWidth="1"/>
    <col min="14086" max="14094" width="0" style="78" hidden="1" customWidth="1"/>
    <col min="14095" max="14097" width="8" style="78" customWidth="1"/>
    <col min="14098" max="14098" width="2.33203125" style="78" customWidth="1"/>
    <col min="14099" max="14100" width="8" style="78" customWidth="1"/>
    <col min="14101" max="14325" width="8.88671875" style="78"/>
    <col min="14326" max="14326" width="14.5546875" style="78" bestFit="1" customWidth="1"/>
    <col min="14327" max="14341" width="5" style="78" customWidth="1"/>
    <col min="14342" max="14350" width="0" style="78" hidden="1" customWidth="1"/>
    <col min="14351" max="14353" width="8" style="78" customWidth="1"/>
    <col min="14354" max="14354" width="2.33203125" style="78" customWidth="1"/>
    <col min="14355" max="14356" width="8" style="78" customWidth="1"/>
    <col min="14357" max="14581" width="8.88671875" style="78"/>
    <col min="14582" max="14582" width="14.5546875" style="78" bestFit="1" customWidth="1"/>
    <col min="14583" max="14597" width="5" style="78" customWidth="1"/>
    <col min="14598" max="14606" width="0" style="78" hidden="1" customWidth="1"/>
    <col min="14607" max="14609" width="8" style="78" customWidth="1"/>
    <col min="14610" max="14610" width="2.33203125" style="78" customWidth="1"/>
    <col min="14611" max="14612" width="8" style="78" customWidth="1"/>
    <col min="14613" max="14837" width="8.88671875" style="78"/>
    <col min="14838" max="14838" width="14.5546875" style="78" bestFit="1" customWidth="1"/>
    <col min="14839" max="14853" width="5" style="78" customWidth="1"/>
    <col min="14854" max="14862" width="0" style="78" hidden="1" customWidth="1"/>
    <col min="14863" max="14865" width="8" style="78" customWidth="1"/>
    <col min="14866" max="14866" width="2.33203125" style="78" customWidth="1"/>
    <col min="14867" max="14868" width="8" style="78" customWidth="1"/>
    <col min="14869" max="15093" width="8.88671875" style="78"/>
    <col min="15094" max="15094" width="14.5546875" style="78" bestFit="1" customWidth="1"/>
    <col min="15095" max="15109" width="5" style="78" customWidth="1"/>
    <col min="15110" max="15118" width="0" style="78" hidden="1" customWidth="1"/>
    <col min="15119" max="15121" width="8" style="78" customWidth="1"/>
    <col min="15122" max="15122" width="2.33203125" style="78" customWidth="1"/>
    <col min="15123" max="15124" width="8" style="78" customWidth="1"/>
    <col min="15125" max="15349" width="8.88671875" style="78"/>
    <col min="15350" max="15350" width="14.5546875" style="78" bestFit="1" customWidth="1"/>
    <col min="15351" max="15365" width="5" style="78" customWidth="1"/>
    <col min="15366" max="15374" width="0" style="78" hidden="1" customWidth="1"/>
    <col min="15375" max="15377" width="8" style="78" customWidth="1"/>
    <col min="15378" max="15378" width="2.33203125" style="78" customWidth="1"/>
    <col min="15379" max="15380" width="8" style="78" customWidth="1"/>
    <col min="15381" max="15605" width="8.88671875" style="78"/>
    <col min="15606" max="15606" width="14.5546875" style="78" bestFit="1" customWidth="1"/>
    <col min="15607" max="15621" width="5" style="78" customWidth="1"/>
    <col min="15622" max="15630" width="0" style="78" hidden="1" customWidth="1"/>
    <col min="15631" max="15633" width="8" style="78" customWidth="1"/>
    <col min="15634" max="15634" width="2.33203125" style="78" customWidth="1"/>
    <col min="15635" max="15636" width="8" style="78" customWidth="1"/>
    <col min="15637" max="15861" width="8.88671875" style="78"/>
    <col min="15862" max="15862" width="14.5546875" style="78" bestFit="1" customWidth="1"/>
    <col min="15863" max="15877" width="5" style="78" customWidth="1"/>
    <col min="15878" max="15886" width="0" style="78" hidden="1" customWidth="1"/>
    <col min="15887" max="15889" width="8" style="78" customWidth="1"/>
    <col min="15890" max="15890" width="2.33203125" style="78" customWidth="1"/>
    <col min="15891" max="15892" width="8" style="78" customWidth="1"/>
    <col min="15893" max="16117" width="8.88671875" style="78"/>
    <col min="16118" max="16118" width="14.5546875" style="78" bestFit="1" customWidth="1"/>
    <col min="16119" max="16133" width="5" style="78" customWidth="1"/>
    <col min="16134" max="16142" width="0" style="78" hidden="1" customWidth="1"/>
    <col min="16143" max="16145" width="8" style="78" customWidth="1"/>
    <col min="16146" max="16146" width="2.33203125" style="78" customWidth="1"/>
    <col min="16147" max="16148" width="8" style="78" customWidth="1"/>
    <col min="16149" max="16384" width="8.88671875" style="78"/>
  </cols>
  <sheetData>
    <row r="1" spans="1:20" x14ac:dyDescent="0.3">
      <c r="A1" s="278" t="s">
        <v>35</v>
      </c>
      <c r="B1" s="279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8" t="s">
        <v>22</v>
      </c>
      <c r="P1" s="259" t="s">
        <v>23</v>
      </c>
      <c r="Q1" s="259" t="s">
        <v>24</v>
      </c>
      <c r="R1" s="259"/>
      <c r="S1" s="259"/>
      <c r="T1" s="261"/>
    </row>
    <row r="2" spans="1:20" ht="15" thickBot="1" x14ac:dyDescent="0.35">
      <c r="A2" s="280"/>
      <c r="B2" s="281"/>
      <c r="C2" s="244" t="str">
        <f>B3</f>
        <v>Kolín A</v>
      </c>
      <c r="D2" s="260"/>
      <c r="E2" s="262"/>
      <c r="F2" s="244" t="str">
        <f>B4</f>
        <v>Volejbal Ostrava A</v>
      </c>
      <c r="G2" s="260"/>
      <c r="H2" s="262"/>
      <c r="I2" s="244" t="str">
        <f>B5</f>
        <v>Volejbal Ostrava E</v>
      </c>
      <c r="J2" s="260"/>
      <c r="K2" s="262"/>
      <c r="L2" s="244" t="str">
        <f>B6</f>
        <v>Blue Volley Formana A</v>
      </c>
      <c r="M2" s="260"/>
      <c r="N2" s="262"/>
      <c r="O2" s="269"/>
      <c r="P2" s="260"/>
      <c r="Q2" s="260"/>
      <c r="R2" s="260"/>
      <c r="S2" s="260"/>
      <c r="T2" s="262"/>
    </row>
    <row r="3" spans="1:20" ht="21" x14ac:dyDescent="0.3">
      <c r="A3" s="18" t="s">
        <v>18</v>
      </c>
      <c r="B3" s="19" t="s">
        <v>43</v>
      </c>
      <c r="C3" s="130"/>
      <c r="D3" s="129"/>
      <c r="E3" s="128"/>
      <c r="F3" s="23">
        <v>15</v>
      </c>
      <c r="G3" s="24" t="s">
        <v>26</v>
      </c>
      <c r="H3" s="25">
        <v>21</v>
      </c>
      <c r="I3" s="23">
        <v>16</v>
      </c>
      <c r="J3" s="24" t="s">
        <v>26</v>
      </c>
      <c r="K3" s="25">
        <v>9</v>
      </c>
      <c r="L3" s="23">
        <v>14</v>
      </c>
      <c r="M3" s="24" t="s">
        <v>26</v>
      </c>
      <c r="N3" s="25">
        <v>15</v>
      </c>
      <c r="O3" s="98">
        <f>SUM(IF(C3&gt;E3,1,0),IF(F3&gt;H3,1,0),IF(I3&gt;K3,1,0),IF(L3&gt;N3,1,0))</f>
        <v>1</v>
      </c>
      <c r="P3" s="71">
        <v>3</v>
      </c>
      <c r="Q3" s="24">
        <f>C3+F3+I3+L3</f>
        <v>45</v>
      </c>
      <c r="R3" s="24" t="s">
        <v>26</v>
      </c>
      <c r="S3" s="24">
        <f>E3+H3+K3+N3</f>
        <v>45</v>
      </c>
      <c r="T3" s="25">
        <f>Q3/S3</f>
        <v>1</v>
      </c>
    </row>
    <row r="4" spans="1:20" ht="21" x14ac:dyDescent="0.3">
      <c r="A4" s="34" t="s">
        <v>19</v>
      </c>
      <c r="B4" s="97" t="s">
        <v>41</v>
      </c>
      <c r="C4" s="95">
        <f>H3</f>
        <v>21</v>
      </c>
      <c r="D4" s="96" t="s">
        <v>26</v>
      </c>
      <c r="E4" s="94">
        <f>F3</f>
        <v>15</v>
      </c>
      <c r="F4" s="127"/>
      <c r="G4" s="126"/>
      <c r="H4" s="125"/>
      <c r="I4" s="90">
        <v>33</v>
      </c>
      <c r="J4" s="54" t="s">
        <v>26</v>
      </c>
      <c r="K4" s="89">
        <v>3</v>
      </c>
      <c r="L4" s="90">
        <v>20</v>
      </c>
      <c r="M4" s="54" t="s">
        <v>26</v>
      </c>
      <c r="N4" s="89">
        <v>3</v>
      </c>
      <c r="O4" s="88">
        <f>SUM(IF(C4&gt;E4,1,0),IF(F4&gt;H4,1,0),IF(I4&gt;K4,1,0),IF(L4&gt;N4,1,0))</f>
        <v>3</v>
      </c>
      <c r="P4" s="124">
        <v>1</v>
      </c>
      <c r="Q4" s="54">
        <f>C4+F4+I4+L4</f>
        <v>74</v>
      </c>
      <c r="R4" s="54" t="s">
        <v>26</v>
      </c>
      <c r="S4" s="54">
        <f>E4+H4+K4+N4</f>
        <v>21</v>
      </c>
      <c r="T4" s="89">
        <f>Q4/S4</f>
        <v>3.5238095238095237</v>
      </c>
    </row>
    <row r="5" spans="1:20" ht="21" x14ac:dyDescent="0.3">
      <c r="A5" s="34" t="s">
        <v>20</v>
      </c>
      <c r="B5" s="97" t="s">
        <v>67</v>
      </c>
      <c r="C5" s="95">
        <f>K3</f>
        <v>9</v>
      </c>
      <c r="D5" s="96" t="s">
        <v>26</v>
      </c>
      <c r="E5" s="94">
        <f>I3</f>
        <v>16</v>
      </c>
      <c r="F5" s="95">
        <f>K4</f>
        <v>3</v>
      </c>
      <c r="G5" s="96" t="s">
        <v>26</v>
      </c>
      <c r="H5" s="94">
        <f>I4</f>
        <v>33</v>
      </c>
      <c r="I5" s="127"/>
      <c r="J5" s="126"/>
      <c r="K5" s="125"/>
      <c r="L5" s="90">
        <v>7</v>
      </c>
      <c r="M5" s="54" t="s">
        <v>26</v>
      </c>
      <c r="N5" s="89">
        <v>20</v>
      </c>
      <c r="O5" s="88">
        <f>SUM(IF(C5&gt;E5,1,0),IF(F5&gt;H5,1,0),IF(I5&gt;K5,1,0),IF(L5&gt;N5,1,0))</f>
        <v>0</v>
      </c>
      <c r="P5" s="124">
        <v>4</v>
      </c>
      <c r="Q5" s="54">
        <f>C5+F5+I5+L5</f>
        <v>19</v>
      </c>
      <c r="R5" s="54" t="s">
        <v>26</v>
      </c>
      <c r="S5" s="54">
        <f>E5+H5+K5+N5</f>
        <v>69</v>
      </c>
      <c r="T5" s="89">
        <f>Q5/S5</f>
        <v>0.27536231884057971</v>
      </c>
    </row>
    <row r="6" spans="1:20" ht="21.6" thickBot="1" x14ac:dyDescent="0.35">
      <c r="A6" s="17" t="s">
        <v>21</v>
      </c>
      <c r="B6" s="55" t="s">
        <v>62</v>
      </c>
      <c r="C6" s="56">
        <f>N3</f>
        <v>15</v>
      </c>
      <c r="D6" s="57" t="s">
        <v>26</v>
      </c>
      <c r="E6" s="58">
        <f>L3</f>
        <v>14</v>
      </c>
      <c r="F6" s="56">
        <f>N4</f>
        <v>3</v>
      </c>
      <c r="G6" s="57" t="s">
        <v>26</v>
      </c>
      <c r="H6" s="58">
        <f>L4</f>
        <v>20</v>
      </c>
      <c r="I6" s="56">
        <f>N5</f>
        <v>20</v>
      </c>
      <c r="J6" s="57" t="s">
        <v>26</v>
      </c>
      <c r="K6" s="58">
        <f>L5</f>
        <v>7</v>
      </c>
      <c r="L6" s="123"/>
      <c r="M6" s="122"/>
      <c r="N6" s="121"/>
      <c r="O6" s="82">
        <f>SUM(IF(C6&gt;E6,1,0),IF(F6&gt;H6,1,0),IF(I6&gt;K6,1,0),IF(L6&gt;N6,1,0))</f>
        <v>2</v>
      </c>
      <c r="P6" s="120">
        <v>2</v>
      </c>
      <c r="Q6" s="80">
        <f>C6+F6+I6+L6</f>
        <v>38</v>
      </c>
      <c r="R6" s="80" t="s">
        <v>26</v>
      </c>
      <c r="S6" s="80">
        <f>E6+H6+K6+N6</f>
        <v>41</v>
      </c>
      <c r="T6" s="79">
        <f>Q6/S6</f>
        <v>0.92682926829268297</v>
      </c>
    </row>
  </sheetData>
  <mergeCells count="12">
    <mergeCell ref="P1:P2"/>
    <mergeCell ref="Q1:T2"/>
    <mergeCell ref="C2:E2"/>
    <mergeCell ref="F2:H2"/>
    <mergeCell ref="I2:K2"/>
    <mergeCell ref="L2:N2"/>
    <mergeCell ref="O1:O2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  <pageSetup paperSize="9" scale="93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30267-7103-415B-A45B-4A81E2622983}">
  <sheetPr>
    <tabColor rgb="FFFFC000"/>
    <pageSetUpPr fitToPage="1"/>
  </sheetPr>
  <dimension ref="A1:T6"/>
  <sheetViews>
    <sheetView workbookViewId="0">
      <selection activeCell="C3" sqref="C1:N1048576"/>
    </sheetView>
  </sheetViews>
  <sheetFormatPr defaultRowHeight="14.4" x14ac:dyDescent="0.3"/>
  <cols>
    <col min="1" max="1" width="5.5546875" style="78" customWidth="1"/>
    <col min="2" max="2" width="20.44140625" style="78" customWidth="1"/>
    <col min="3" max="14" width="5.77734375" style="78" customWidth="1"/>
    <col min="15" max="17" width="8" style="78" customWidth="1"/>
    <col min="18" max="18" width="2.33203125" style="78" customWidth="1"/>
    <col min="19" max="19" width="8" style="78" customWidth="1"/>
    <col min="20" max="20" width="10" style="78" customWidth="1"/>
    <col min="21" max="245" width="8.88671875" style="78"/>
    <col min="246" max="246" width="14.5546875" style="78" bestFit="1" customWidth="1"/>
    <col min="247" max="261" width="5" style="78" customWidth="1"/>
    <col min="262" max="270" width="0" style="78" hidden="1" customWidth="1"/>
    <col min="271" max="273" width="8" style="78" customWidth="1"/>
    <col min="274" max="274" width="2.33203125" style="78" customWidth="1"/>
    <col min="275" max="276" width="8" style="78" customWidth="1"/>
    <col min="277" max="501" width="8.88671875" style="78"/>
    <col min="502" max="502" width="14.5546875" style="78" bestFit="1" customWidth="1"/>
    <col min="503" max="517" width="5" style="78" customWidth="1"/>
    <col min="518" max="526" width="0" style="78" hidden="1" customWidth="1"/>
    <col min="527" max="529" width="8" style="78" customWidth="1"/>
    <col min="530" max="530" width="2.33203125" style="78" customWidth="1"/>
    <col min="531" max="532" width="8" style="78" customWidth="1"/>
    <col min="533" max="757" width="8.88671875" style="78"/>
    <col min="758" max="758" width="14.5546875" style="78" bestFit="1" customWidth="1"/>
    <col min="759" max="773" width="5" style="78" customWidth="1"/>
    <col min="774" max="782" width="0" style="78" hidden="1" customWidth="1"/>
    <col min="783" max="785" width="8" style="78" customWidth="1"/>
    <col min="786" max="786" width="2.33203125" style="78" customWidth="1"/>
    <col min="787" max="788" width="8" style="78" customWidth="1"/>
    <col min="789" max="1013" width="8.88671875" style="78"/>
    <col min="1014" max="1014" width="14.5546875" style="78" bestFit="1" customWidth="1"/>
    <col min="1015" max="1029" width="5" style="78" customWidth="1"/>
    <col min="1030" max="1038" width="0" style="78" hidden="1" customWidth="1"/>
    <col min="1039" max="1041" width="8" style="78" customWidth="1"/>
    <col min="1042" max="1042" width="2.33203125" style="78" customWidth="1"/>
    <col min="1043" max="1044" width="8" style="78" customWidth="1"/>
    <col min="1045" max="1269" width="8.88671875" style="78"/>
    <col min="1270" max="1270" width="14.5546875" style="78" bestFit="1" customWidth="1"/>
    <col min="1271" max="1285" width="5" style="78" customWidth="1"/>
    <col min="1286" max="1294" width="0" style="78" hidden="1" customWidth="1"/>
    <col min="1295" max="1297" width="8" style="78" customWidth="1"/>
    <col min="1298" max="1298" width="2.33203125" style="78" customWidth="1"/>
    <col min="1299" max="1300" width="8" style="78" customWidth="1"/>
    <col min="1301" max="1525" width="8.88671875" style="78"/>
    <col min="1526" max="1526" width="14.5546875" style="78" bestFit="1" customWidth="1"/>
    <col min="1527" max="1541" width="5" style="78" customWidth="1"/>
    <col min="1542" max="1550" width="0" style="78" hidden="1" customWidth="1"/>
    <col min="1551" max="1553" width="8" style="78" customWidth="1"/>
    <col min="1554" max="1554" width="2.33203125" style="78" customWidth="1"/>
    <col min="1555" max="1556" width="8" style="78" customWidth="1"/>
    <col min="1557" max="1781" width="8.88671875" style="78"/>
    <col min="1782" max="1782" width="14.5546875" style="78" bestFit="1" customWidth="1"/>
    <col min="1783" max="1797" width="5" style="78" customWidth="1"/>
    <col min="1798" max="1806" width="0" style="78" hidden="1" customWidth="1"/>
    <col min="1807" max="1809" width="8" style="78" customWidth="1"/>
    <col min="1810" max="1810" width="2.33203125" style="78" customWidth="1"/>
    <col min="1811" max="1812" width="8" style="78" customWidth="1"/>
    <col min="1813" max="2037" width="8.88671875" style="78"/>
    <col min="2038" max="2038" width="14.5546875" style="78" bestFit="1" customWidth="1"/>
    <col min="2039" max="2053" width="5" style="78" customWidth="1"/>
    <col min="2054" max="2062" width="0" style="78" hidden="1" customWidth="1"/>
    <col min="2063" max="2065" width="8" style="78" customWidth="1"/>
    <col min="2066" max="2066" width="2.33203125" style="78" customWidth="1"/>
    <col min="2067" max="2068" width="8" style="78" customWidth="1"/>
    <col min="2069" max="2293" width="8.88671875" style="78"/>
    <col min="2294" max="2294" width="14.5546875" style="78" bestFit="1" customWidth="1"/>
    <col min="2295" max="2309" width="5" style="78" customWidth="1"/>
    <col min="2310" max="2318" width="0" style="78" hidden="1" customWidth="1"/>
    <col min="2319" max="2321" width="8" style="78" customWidth="1"/>
    <col min="2322" max="2322" width="2.33203125" style="78" customWidth="1"/>
    <col min="2323" max="2324" width="8" style="78" customWidth="1"/>
    <col min="2325" max="2549" width="8.88671875" style="78"/>
    <col min="2550" max="2550" width="14.5546875" style="78" bestFit="1" customWidth="1"/>
    <col min="2551" max="2565" width="5" style="78" customWidth="1"/>
    <col min="2566" max="2574" width="0" style="78" hidden="1" customWidth="1"/>
    <col min="2575" max="2577" width="8" style="78" customWidth="1"/>
    <col min="2578" max="2578" width="2.33203125" style="78" customWidth="1"/>
    <col min="2579" max="2580" width="8" style="78" customWidth="1"/>
    <col min="2581" max="2805" width="8.88671875" style="78"/>
    <col min="2806" max="2806" width="14.5546875" style="78" bestFit="1" customWidth="1"/>
    <col min="2807" max="2821" width="5" style="78" customWidth="1"/>
    <col min="2822" max="2830" width="0" style="78" hidden="1" customWidth="1"/>
    <col min="2831" max="2833" width="8" style="78" customWidth="1"/>
    <col min="2834" max="2834" width="2.33203125" style="78" customWidth="1"/>
    <col min="2835" max="2836" width="8" style="78" customWidth="1"/>
    <col min="2837" max="3061" width="8.88671875" style="78"/>
    <col min="3062" max="3062" width="14.5546875" style="78" bestFit="1" customWidth="1"/>
    <col min="3063" max="3077" width="5" style="78" customWidth="1"/>
    <col min="3078" max="3086" width="0" style="78" hidden="1" customWidth="1"/>
    <col min="3087" max="3089" width="8" style="78" customWidth="1"/>
    <col min="3090" max="3090" width="2.33203125" style="78" customWidth="1"/>
    <col min="3091" max="3092" width="8" style="78" customWidth="1"/>
    <col min="3093" max="3317" width="8.88671875" style="78"/>
    <col min="3318" max="3318" width="14.5546875" style="78" bestFit="1" customWidth="1"/>
    <col min="3319" max="3333" width="5" style="78" customWidth="1"/>
    <col min="3334" max="3342" width="0" style="78" hidden="1" customWidth="1"/>
    <col min="3343" max="3345" width="8" style="78" customWidth="1"/>
    <col min="3346" max="3346" width="2.33203125" style="78" customWidth="1"/>
    <col min="3347" max="3348" width="8" style="78" customWidth="1"/>
    <col min="3349" max="3573" width="8.88671875" style="78"/>
    <col min="3574" max="3574" width="14.5546875" style="78" bestFit="1" customWidth="1"/>
    <col min="3575" max="3589" width="5" style="78" customWidth="1"/>
    <col min="3590" max="3598" width="0" style="78" hidden="1" customWidth="1"/>
    <col min="3599" max="3601" width="8" style="78" customWidth="1"/>
    <col min="3602" max="3602" width="2.33203125" style="78" customWidth="1"/>
    <col min="3603" max="3604" width="8" style="78" customWidth="1"/>
    <col min="3605" max="3829" width="8.88671875" style="78"/>
    <col min="3830" max="3830" width="14.5546875" style="78" bestFit="1" customWidth="1"/>
    <col min="3831" max="3845" width="5" style="78" customWidth="1"/>
    <col min="3846" max="3854" width="0" style="78" hidden="1" customWidth="1"/>
    <col min="3855" max="3857" width="8" style="78" customWidth="1"/>
    <col min="3858" max="3858" width="2.33203125" style="78" customWidth="1"/>
    <col min="3859" max="3860" width="8" style="78" customWidth="1"/>
    <col min="3861" max="4085" width="8.88671875" style="78"/>
    <col min="4086" max="4086" width="14.5546875" style="78" bestFit="1" customWidth="1"/>
    <col min="4087" max="4101" width="5" style="78" customWidth="1"/>
    <col min="4102" max="4110" width="0" style="78" hidden="1" customWidth="1"/>
    <col min="4111" max="4113" width="8" style="78" customWidth="1"/>
    <col min="4114" max="4114" width="2.33203125" style="78" customWidth="1"/>
    <col min="4115" max="4116" width="8" style="78" customWidth="1"/>
    <col min="4117" max="4341" width="8.88671875" style="78"/>
    <col min="4342" max="4342" width="14.5546875" style="78" bestFit="1" customWidth="1"/>
    <col min="4343" max="4357" width="5" style="78" customWidth="1"/>
    <col min="4358" max="4366" width="0" style="78" hidden="1" customWidth="1"/>
    <col min="4367" max="4369" width="8" style="78" customWidth="1"/>
    <col min="4370" max="4370" width="2.33203125" style="78" customWidth="1"/>
    <col min="4371" max="4372" width="8" style="78" customWidth="1"/>
    <col min="4373" max="4597" width="8.88671875" style="78"/>
    <col min="4598" max="4598" width="14.5546875" style="78" bestFit="1" customWidth="1"/>
    <col min="4599" max="4613" width="5" style="78" customWidth="1"/>
    <col min="4614" max="4622" width="0" style="78" hidden="1" customWidth="1"/>
    <col min="4623" max="4625" width="8" style="78" customWidth="1"/>
    <col min="4626" max="4626" width="2.33203125" style="78" customWidth="1"/>
    <col min="4627" max="4628" width="8" style="78" customWidth="1"/>
    <col min="4629" max="4853" width="8.88671875" style="78"/>
    <col min="4854" max="4854" width="14.5546875" style="78" bestFit="1" customWidth="1"/>
    <col min="4855" max="4869" width="5" style="78" customWidth="1"/>
    <col min="4870" max="4878" width="0" style="78" hidden="1" customWidth="1"/>
    <col min="4879" max="4881" width="8" style="78" customWidth="1"/>
    <col min="4882" max="4882" width="2.33203125" style="78" customWidth="1"/>
    <col min="4883" max="4884" width="8" style="78" customWidth="1"/>
    <col min="4885" max="5109" width="8.88671875" style="78"/>
    <col min="5110" max="5110" width="14.5546875" style="78" bestFit="1" customWidth="1"/>
    <col min="5111" max="5125" width="5" style="78" customWidth="1"/>
    <col min="5126" max="5134" width="0" style="78" hidden="1" customWidth="1"/>
    <col min="5135" max="5137" width="8" style="78" customWidth="1"/>
    <col min="5138" max="5138" width="2.33203125" style="78" customWidth="1"/>
    <col min="5139" max="5140" width="8" style="78" customWidth="1"/>
    <col min="5141" max="5365" width="8.88671875" style="78"/>
    <col min="5366" max="5366" width="14.5546875" style="78" bestFit="1" customWidth="1"/>
    <col min="5367" max="5381" width="5" style="78" customWidth="1"/>
    <col min="5382" max="5390" width="0" style="78" hidden="1" customWidth="1"/>
    <col min="5391" max="5393" width="8" style="78" customWidth="1"/>
    <col min="5394" max="5394" width="2.33203125" style="78" customWidth="1"/>
    <col min="5395" max="5396" width="8" style="78" customWidth="1"/>
    <col min="5397" max="5621" width="8.88671875" style="78"/>
    <col min="5622" max="5622" width="14.5546875" style="78" bestFit="1" customWidth="1"/>
    <col min="5623" max="5637" width="5" style="78" customWidth="1"/>
    <col min="5638" max="5646" width="0" style="78" hidden="1" customWidth="1"/>
    <col min="5647" max="5649" width="8" style="78" customWidth="1"/>
    <col min="5650" max="5650" width="2.33203125" style="78" customWidth="1"/>
    <col min="5651" max="5652" width="8" style="78" customWidth="1"/>
    <col min="5653" max="5877" width="8.88671875" style="78"/>
    <col min="5878" max="5878" width="14.5546875" style="78" bestFit="1" customWidth="1"/>
    <col min="5879" max="5893" width="5" style="78" customWidth="1"/>
    <col min="5894" max="5902" width="0" style="78" hidden="1" customWidth="1"/>
    <col min="5903" max="5905" width="8" style="78" customWidth="1"/>
    <col min="5906" max="5906" width="2.33203125" style="78" customWidth="1"/>
    <col min="5907" max="5908" width="8" style="78" customWidth="1"/>
    <col min="5909" max="6133" width="8.88671875" style="78"/>
    <col min="6134" max="6134" width="14.5546875" style="78" bestFit="1" customWidth="1"/>
    <col min="6135" max="6149" width="5" style="78" customWidth="1"/>
    <col min="6150" max="6158" width="0" style="78" hidden="1" customWidth="1"/>
    <col min="6159" max="6161" width="8" style="78" customWidth="1"/>
    <col min="6162" max="6162" width="2.33203125" style="78" customWidth="1"/>
    <col min="6163" max="6164" width="8" style="78" customWidth="1"/>
    <col min="6165" max="6389" width="8.88671875" style="78"/>
    <col min="6390" max="6390" width="14.5546875" style="78" bestFit="1" customWidth="1"/>
    <col min="6391" max="6405" width="5" style="78" customWidth="1"/>
    <col min="6406" max="6414" width="0" style="78" hidden="1" customWidth="1"/>
    <col min="6415" max="6417" width="8" style="78" customWidth="1"/>
    <col min="6418" max="6418" width="2.33203125" style="78" customWidth="1"/>
    <col min="6419" max="6420" width="8" style="78" customWidth="1"/>
    <col min="6421" max="6645" width="8.88671875" style="78"/>
    <col min="6646" max="6646" width="14.5546875" style="78" bestFit="1" customWidth="1"/>
    <col min="6647" max="6661" width="5" style="78" customWidth="1"/>
    <col min="6662" max="6670" width="0" style="78" hidden="1" customWidth="1"/>
    <col min="6671" max="6673" width="8" style="78" customWidth="1"/>
    <col min="6674" max="6674" width="2.33203125" style="78" customWidth="1"/>
    <col min="6675" max="6676" width="8" style="78" customWidth="1"/>
    <col min="6677" max="6901" width="8.88671875" style="78"/>
    <col min="6902" max="6902" width="14.5546875" style="78" bestFit="1" customWidth="1"/>
    <col min="6903" max="6917" width="5" style="78" customWidth="1"/>
    <col min="6918" max="6926" width="0" style="78" hidden="1" customWidth="1"/>
    <col min="6927" max="6929" width="8" style="78" customWidth="1"/>
    <col min="6930" max="6930" width="2.33203125" style="78" customWidth="1"/>
    <col min="6931" max="6932" width="8" style="78" customWidth="1"/>
    <col min="6933" max="7157" width="8.88671875" style="78"/>
    <col min="7158" max="7158" width="14.5546875" style="78" bestFit="1" customWidth="1"/>
    <col min="7159" max="7173" width="5" style="78" customWidth="1"/>
    <col min="7174" max="7182" width="0" style="78" hidden="1" customWidth="1"/>
    <col min="7183" max="7185" width="8" style="78" customWidth="1"/>
    <col min="7186" max="7186" width="2.33203125" style="78" customWidth="1"/>
    <col min="7187" max="7188" width="8" style="78" customWidth="1"/>
    <col min="7189" max="7413" width="8.88671875" style="78"/>
    <col min="7414" max="7414" width="14.5546875" style="78" bestFit="1" customWidth="1"/>
    <col min="7415" max="7429" width="5" style="78" customWidth="1"/>
    <col min="7430" max="7438" width="0" style="78" hidden="1" customWidth="1"/>
    <col min="7439" max="7441" width="8" style="78" customWidth="1"/>
    <col min="7442" max="7442" width="2.33203125" style="78" customWidth="1"/>
    <col min="7443" max="7444" width="8" style="78" customWidth="1"/>
    <col min="7445" max="7669" width="8.88671875" style="78"/>
    <col min="7670" max="7670" width="14.5546875" style="78" bestFit="1" customWidth="1"/>
    <col min="7671" max="7685" width="5" style="78" customWidth="1"/>
    <col min="7686" max="7694" width="0" style="78" hidden="1" customWidth="1"/>
    <col min="7695" max="7697" width="8" style="78" customWidth="1"/>
    <col min="7698" max="7698" width="2.33203125" style="78" customWidth="1"/>
    <col min="7699" max="7700" width="8" style="78" customWidth="1"/>
    <col min="7701" max="7925" width="8.88671875" style="78"/>
    <col min="7926" max="7926" width="14.5546875" style="78" bestFit="1" customWidth="1"/>
    <col min="7927" max="7941" width="5" style="78" customWidth="1"/>
    <col min="7942" max="7950" width="0" style="78" hidden="1" customWidth="1"/>
    <col min="7951" max="7953" width="8" style="78" customWidth="1"/>
    <col min="7954" max="7954" width="2.33203125" style="78" customWidth="1"/>
    <col min="7955" max="7956" width="8" style="78" customWidth="1"/>
    <col min="7957" max="8181" width="8.88671875" style="78"/>
    <col min="8182" max="8182" width="14.5546875" style="78" bestFit="1" customWidth="1"/>
    <col min="8183" max="8197" width="5" style="78" customWidth="1"/>
    <col min="8198" max="8206" width="0" style="78" hidden="1" customWidth="1"/>
    <col min="8207" max="8209" width="8" style="78" customWidth="1"/>
    <col min="8210" max="8210" width="2.33203125" style="78" customWidth="1"/>
    <col min="8211" max="8212" width="8" style="78" customWidth="1"/>
    <col min="8213" max="8437" width="8.88671875" style="78"/>
    <col min="8438" max="8438" width="14.5546875" style="78" bestFit="1" customWidth="1"/>
    <col min="8439" max="8453" width="5" style="78" customWidth="1"/>
    <col min="8454" max="8462" width="0" style="78" hidden="1" customWidth="1"/>
    <col min="8463" max="8465" width="8" style="78" customWidth="1"/>
    <col min="8466" max="8466" width="2.33203125" style="78" customWidth="1"/>
    <col min="8467" max="8468" width="8" style="78" customWidth="1"/>
    <col min="8469" max="8693" width="8.88671875" style="78"/>
    <col min="8694" max="8694" width="14.5546875" style="78" bestFit="1" customWidth="1"/>
    <col min="8695" max="8709" width="5" style="78" customWidth="1"/>
    <col min="8710" max="8718" width="0" style="78" hidden="1" customWidth="1"/>
    <col min="8719" max="8721" width="8" style="78" customWidth="1"/>
    <col min="8722" max="8722" width="2.33203125" style="78" customWidth="1"/>
    <col min="8723" max="8724" width="8" style="78" customWidth="1"/>
    <col min="8725" max="8949" width="8.88671875" style="78"/>
    <col min="8950" max="8950" width="14.5546875" style="78" bestFit="1" customWidth="1"/>
    <col min="8951" max="8965" width="5" style="78" customWidth="1"/>
    <col min="8966" max="8974" width="0" style="78" hidden="1" customWidth="1"/>
    <col min="8975" max="8977" width="8" style="78" customWidth="1"/>
    <col min="8978" max="8978" width="2.33203125" style="78" customWidth="1"/>
    <col min="8979" max="8980" width="8" style="78" customWidth="1"/>
    <col min="8981" max="9205" width="8.88671875" style="78"/>
    <col min="9206" max="9206" width="14.5546875" style="78" bestFit="1" customWidth="1"/>
    <col min="9207" max="9221" width="5" style="78" customWidth="1"/>
    <col min="9222" max="9230" width="0" style="78" hidden="1" customWidth="1"/>
    <col min="9231" max="9233" width="8" style="78" customWidth="1"/>
    <col min="9234" max="9234" width="2.33203125" style="78" customWidth="1"/>
    <col min="9235" max="9236" width="8" style="78" customWidth="1"/>
    <col min="9237" max="9461" width="8.88671875" style="78"/>
    <col min="9462" max="9462" width="14.5546875" style="78" bestFit="1" customWidth="1"/>
    <col min="9463" max="9477" width="5" style="78" customWidth="1"/>
    <col min="9478" max="9486" width="0" style="78" hidden="1" customWidth="1"/>
    <col min="9487" max="9489" width="8" style="78" customWidth="1"/>
    <col min="9490" max="9490" width="2.33203125" style="78" customWidth="1"/>
    <col min="9491" max="9492" width="8" style="78" customWidth="1"/>
    <col min="9493" max="9717" width="8.88671875" style="78"/>
    <col min="9718" max="9718" width="14.5546875" style="78" bestFit="1" customWidth="1"/>
    <col min="9719" max="9733" width="5" style="78" customWidth="1"/>
    <col min="9734" max="9742" width="0" style="78" hidden="1" customWidth="1"/>
    <col min="9743" max="9745" width="8" style="78" customWidth="1"/>
    <col min="9746" max="9746" width="2.33203125" style="78" customWidth="1"/>
    <col min="9747" max="9748" width="8" style="78" customWidth="1"/>
    <col min="9749" max="9973" width="8.88671875" style="78"/>
    <col min="9974" max="9974" width="14.5546875" style="78" bestFit="1" customWidth="1"/>
    <col min="9975" max="9989" width="5" style="78" customWidth="1"/>
    <col min="9990" max="9998" width="0" style="78" hidden="1" customWidth="1"/>
    <col min="9999" max="10001" width="8" style="78" customWidth="1"/>
    <col min="10002" max="10002" width="2.33203125" style="78" customWidth="1"/>
    <col min="10003" max="10004" width="8" style="78" customWidth="1"/>
    <col min="10005" max="10229" width="8.88671875" style="78"/>
    <col min="10230" max="10230" width="14.5546875" style="78" bestFit="1" customWidth="1"/>
    <col min="10231" max="10245" width="5" style="78" customWidth="1"/>
    <col min="10246" max="10254" width="0" style="78" hidden="1" customWidth="1"/>
    <col min="10255" max="10257" width="8" style="78" customWidth="1"/>
    <col min="10258" max="10258" width="2.33203125" style="78" customWidth="1"/>
    <col min="10259" max="10260" width="8" style="78" customWidth="1"/>
    <col min="10261" max="10485" width="8.88671875" style="78"/>
    <col min="10486" max="10486" width="14.5546875" style="78" bestFit="1" customWidth="1"/>
    <col min="10487" max="10501" width="5" style="78" customWidth="1"/>
    <col min="10502" max="10510" width="0" style="78" hidden="1" customWidth="1"/>
    <col min="10511" max="10513" width="8" style="78" customWidth="1"/>
    <col min="10514" max="10514" width="2.33203125" style="78" customWidth="1"/>
    <col min="10515" max="10516" width="8" style="78" customWidth="1"/>
    <col min="10517" max="10741" width="8.88671875" style="78"/>
    <col min="10742" max="10742" width="14.5546875" style="78" bestFit="1" customWidth="1"/>
    <col min="10743" max="10757" width="5" style="78" customWidth="1"/>
    <col min="10758" max="10766" width="0" style="78" hidden="1" customWidth="1"/>
    <col min="10767" max="10769" width="8" style="78" customWidth="1"/>
    <col min="10770" max="10770" width="2.33203125" style="78" customWidth="1"/>
    <col min="10771" max="10772" width="8" style="78" customWidth="1"/>
    <col min="10773" max="10997" width="8.88671875" style="78"/>
    <col min="10998" max="10998" width="14.5546875" style="78" bestFit="1" customWidth="1"/>
    <col min="10999" max="11013" width="5" style="78" customWidth="1"/>
    <col min="11014" max="11022" width="0" style="78" hidden="1" customWidth="1"/>
    <col min="11023" max="11025" width="8" style="78" customWidth="1"/>
    <col min="11026" max="11026" width="2.33203125" style="78" customWidth="1"/>
    <col min="11027" max="11028" width="8" style="78" customWidth="1"/>
    <col min="11029" max="11253" width="8.88671875" style="78"/>
    <col min="11254" max="11254" width="14.5546875" style="78" bestFit="1" customWidth="1"/>
    <col min="11255" max="11269" width="5" style="78" customWidth="1"/>
    <col min="11270" max="11278" width="0" style="78" hidden="1" customWidth="1"/>
    <col min="11279" max="11281" width="8" style="78" customWidth="1"/>
    <col min="11282" max="11282" width="2.33203125" style="78" customWidth="1"/>
    <col min="11283" max="11284" width="8" style="78" customWidth="1"/>
    <col min="11285" max="11509" width="8.88671875" style="78"/>
    <col min="11510" max="11510" width="14.5546875" style="78" bestFit="1" customWidth="1"/>
    <col min="11511" max="11525" width="5" style="78" customWidth="1"/>
    <col min="11526" max="11534" width="0" style="78" hidden="1" customWidth="1"/>
    <col min="11535" max="11537" width="8" style="78" customWidth="1"/>
    <col min="11538" max="11538" width="2.33203125" style="78" customWidth="1"/>
    <col min="11539" max="11540" width="8" style="78" customWidth="1"/>
    <col min="11541" max="11765" width="8.88671875" style="78"/>
    <col min="11766" max="11766" width="14.5546875" style="78" bestFit="1" customWidth="1"/>
    <col min="11767" max="11781" width="5" style="78" customWidth="1"/>
    <col min="11782" max="11790" width="0" style="78" hidden="1" customWidth="1"/>
    <col min="11791" max="11793" width="8" style="78" customWidth="1"/>
    <col min="11794" max="11794" width="2.33203125" style="78" customWidth="1"/>
    <col min="11795" max="11796" width="8" style="78" customWidth="1"/>
    <col min="11797" max="12021" width="8.88671875" style="78"/>
    <col min="12022" max="12022" width="14.5546875" style="78" bestFit="1" customWidth="1"/>
    <col min="12023" max="12037" width="5" style="78" customWidth="1"/>
    <col min="12038" max="12046" width="0" style="78" hidden="1" customWidth="1"/>
    <col min="12047" max="12049" width="8" style="78" customWidth="1"/>
    <col min="12050" max="12050" width="2.33203125" style="78" customWidth="1"/>
    <col min="12051" max="12052" width="8" style="78" customWidth="1"/>
    <col min="12053" max="12277" width="8.88671875" style="78"/>
    <col min="12278" max="12278" width="14.5546875" style="78" bestFit="1" customWidth="1"/>
    <col min="12279" max="12293" width="5" style="78" customWidth="1"/>
    <col min="12294" max="12302" width="0" style="78" hidden="1" customWidth="1"/>
    <col min="12303" max="12305" width="8" style="78" customWidth="1"/>
    <col min="12306" max="12306" width="2.33203125" style="78" customWidth="1"/>
    <col min="12307" max="12308" width="8" style="78" customWidth="1"/>
    <col min="12309" max="12533" width="8.88671875" style="78"/>
    <col min="12534" max="12534" width="14.5546875" style="78" bestFit="1" customWidth="1"/>
    <col min="12535" max="12549" width="5" style="78" customWidth="1"/>
    <col min="12550" max="12558" width="0" style="78" hidden="1" customWidth="1"/>
    <col min="12559" max="12561" width="8" style="78" customWidth="1"/>
    <col min="12562" max="12562" width="2.33203125" style="78" customWidth="1"/>
    <col min="12563" max="12564" width="8" style="78" customWidth="1"/>
    <col min="12565" max="12789" width="8.88671875" style="78"/>
    <col min="12790" max="12790" width="14.5546875" style="78" bestFit="1" customWidth="1"/>
    <col min="12791" max="12805" width="5" style="78" customWidth="1"/>
    <col min="12806" max="12814" width="0" style="78" hidden="1" customWidth="1"/>
    <col min="12815" max="12817" width="8" style="78" customWidth="1"/>
    <col min="12818" max="12818" width="2.33203125" style="78" customWidth="1"/>
    <col min="12819" max="12820" width="8" style="78" customWidth="1"/>
    <col min="12821" max="13045" width="8.88671875" style="78"/>
    <col min="13046" max="13046" width="14.5546875" style="78" bestFit="1" customWidth="1"/>
    <col min="13047" max="13061" width="5" style="78" customWidth="1"/>
    <col min="13062" max="13070" width="0" style="78" hidden="1" customWidth="1"/>
    <col min="13071" max="13073" width="8" style="78" customWidth="1"/>
    <col min="13074" max="13074" width="2.33203125" style="78" customWidth="1"/>
    <col min="13075" max="13076" width="8" style="78" customWidth="1"/>
    <col min="13077" max="13301" width="8.88671875" style="78"/>
    <col min="13302" max="13302" width="14.5546875" style="78" bestFit="1" customWidth="1"/>
    <col min="13303" max="13317" width="5" style="78" customWidth="1"/>
    <col min="13318" max="13326" width="0" style="78" hidden="1" customWidth="1"/>
    <col min="13327" max="13329" width="8" style="78" customWidth="1"/>
    <col min="13330" max="13330" width="2.33203125" style="78" customWidth="1"/>
    <col min="13331" max="13332" width="8" style="78" customWidth="1"/>
    <col min="13333" max="13557" width="8.88671875" style="78"/>
    <col min="13558" max="13558" width="14.5546875" style="78" bestFit="1" customWidth="1"/>
    <col min="13559" max="13573" width="5" style="78" customWidth="1"/>
    <col min="13574" max="13582" width="0" style="78" hidden="1" customWidth="1"/>
    <col min="13583" max="13585" width="8" style="78" customWidth="1"/>
    <col min="13586" max="13586" width="2.33203125" style="78" customWidth="1"/>
    <col min="13587" max="13588" width="8" style="78" customWidth="1"/>
    <col min="13589" max="13813" width="8.88671875" style="78"/>
    <col min="13814" max="13814" width="14.5546875" style="78" bestFit="1" customWidth="1"/>
    <col min="13815" max="13829" width="5" style="78" customWidth="1"/>
    <col min="13830" max="13838" width="0" style="78" hidden="1" customWidth="1"/>
    <col min="13839" max="13841" width="8" style="78" customWidth="1"/>
    <col min="13842" max="13842" width="2.33203125" style="78" customWidth="1"/>
    <col min="13843" max="13844" width="8" style="78" customWidth="1"/>
    <col min="13845" max="14069" width="8.88671875" style="78"/>
    <col min="14070" max="14070" width="14.5546875" style="78" bestFit="1" customWidth="1"/>
    <col min="14071" max="14085" width="5" style="78" customWidth="1"/>
    <col min="14086" max="14094" width="0" style="78" hidden="1" customWidth="1"/>
    <col min="14095" max="14097" width="8" style="78" customWidth="1"/>
    <col min="14098" max="14098" width="2.33203125" style="78" customWidth="1"/>
    <col min="14099" max="14100" width="8" style="78" customWidth="1"/>
    <col min="14101" max="14325" width="8.88671875" style="78"/>
    <col min="14326" max="14326" width="14.5546875" style="78" bestFit="1" customWidth="1"/>
    <col min="14327" max="14341" width="5" style="78" customWidth="1"/>
    <col min="14342" max="14350" width="0" style="78" hidden="1" customWidth="1"/>
    <col min="14351" max="14353" width="8" style="78" customWidth="1"/>
    <col min="14354" max="14354" width="2.33203125" style="78" customWidth="1"/>
    <col min="14355" max="14356" width="8" style="78" customWidth="1"/>
    <col min="14357" max="14581" width="8.88671875" style="78"/>
    <col min="14582" max="14582" width="14.5546875" style="78" bestFit="1" customWidth="1"/>
    <col min="14583" max="14597" width="5" style="78" customWidth="1"/>
    <col min="14598" max="14606" width="0" style="78" hidden="1" customWidth="1"/>
    <col min="14607" max="14609" width="8" style="78" customWidth="1"/>
    <col min="14610" max="14610" width="2.33203125" style="78" customWidth="1"/>
    <col min="14611" max="14612" width="8" style="78" customWidth="1"/>
    <col min="14613" max="14837" width="8.88671875" style="78"/>
    <col min="14838" max="14838" width="14.5546875" style="78" bestFit="1" customWidth="1"/>
    <col min="14839" max="14853" width="5" style="78" customWidth="1"/>
    <col min="14854" max="14862" width="0" style="78" hidden="1" customWidth="1"/>
    <col min="14863" max="14865" width="8" style="78" customWidth="1"/>
    <col min="14866" max="14866" width="2.33203125" style="78" customWidth="1"/>
    <col min="14867" max="14868" width="8" style="78" customWidth="1"/>
    <col min="14869" max="15093" width="8.88671875" style="78"/>
    <col min="15094" max="15094" width="14.5546875" style="78" bestFit="1" customWidth="1"/>
    <col min="15095" max="15109" width="5" style="78" customWidth="1"/>
    <col min="15110" max="15118" width="0" style="78" hidden="1" customWidth="1"/>
    <col min="15119" max="15121" width="8" style="78" customWidth="1"/>
    <col min="15122" max="15122" width="2.33203125" style="78" customWidth="1"/>
    <col min="15123" max="15124" width="8" style="78" customWidth="1"/>
    <col min="15125" max="15349" width="8.88671875" style="78"/>
    <col min="15350" max="15350" width="14.5546875" style="78" bestFit="1" customWidth="1"/>
    <col min="15351" max="15365" width="5" style="78" customWidth="1"/>
    <col min="15366" max="15374" width="0" style="78" hidden="1" customWidth="1"/>
    <col min="15375" max="15377" width="8" style="78" customWidth="1"/>
    <col min="15378" max="15378" width="2.33203125" style="78" customWidth="1"/>
    <col min="15379" max="15380" width="8" style="78" customWidth="1"/>
    <col min="15381" max="15605" width="8.88671875" style="78"/>
    <col min="15606" max="15606" width="14.5546875" style="78" bestFit="1" customWidth="1"/>
    <col min="15607" max="15621" width="5" style="78" customWidth="1"/>
    <col min="15622" max="15630" width="0" style="78" hidden="1" customWidth="1"/>
    <col min="15631" max="15633" width="8" style="78" customWidth="1"/>
    <col min="15634" max="15634" width="2.33203125" style="78" customWidth="1"/>
    <col min="15635" max="15636" width="8" style="78" customWidth="1"/>
    <col min="15637" max="15861" width="8.88671875" style="78"/>
    <col min="15862" max="15862" width="14.5546875" style="78" bestFit="1" customWidth="1"/>
    <col min="15863" max="15877" width="5" style="78" customWidth="1"/>
    <col min="15878" max="15886" width="0" style="78" hidden="1" customWidth="1"/>
    <col min="15887" max="15889" width="8" style="78" customWidth="1"/>
    <col min="15890" max="15890" width="2.33203125" style="78" customWidth="1"/>
    <col min="15891" max="15892" width="8" style="78" customWidth="1"/>
    <col min="15893" max="16117" width="8.88671875" style="78"/>
    <col min="16118" max="16118" width="14.5546875" style="78" bestFit="1" customWidth="1"/>
    <col min="16119" max="16133" width="5" style="78" customWidth="1"/>
    <col min="16134" max="16142" width="0" style="78" hidden="1" customWidth="1"/>
    <col min="16143" max="16145" width="8" style="78" customWidth="1"/>
    <col min="16146" max="16146" width="2.33203125" style="78" customWidth="1"/>
    <col min="16147" max="16148" width="8" style="78" customWidth="1"/>
    <col min="16149" max="16384" width="8.88671875" style="78"/>
  </cols>
  <sheetData>
    <row r="1" spans="1:20" x14ac:dyDescent="0.3">
      <c r="A1" s="278" t="s">
        <v>50</v>
      </c>
      <c r="B1" s="279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8" t="s">
        <v>22</v>
      </c>
      <c r="P1" s="259" t="s">
        <v>23</v>
      </c>
      <c r="Q1" s="259" t="s">
        <v>24</v>
      </c>
      <c r="R1" s="259"/>
      <c r="S1" s="259"/>
      <c r="T1" s="261"/>
    </row>
    <row r="2" spans="1:20" ht="15" thickBot="1" x14ac:dyDescent="0.35">
      <c r="A2" s="280"/>
      <c r="B2" s="281"/>
      <c r="C2" s="244" t="str">
        <f>B3</f>
        <v>Kvasiny A</v>
      </c>
      <c r="D2" s="260"/>
      <c r="E2" s="262"/>
      <c r="F2" s="244" t="str">
        <f>B4</f>
        <v>Volejbal Ostrava B</v>
      </c>
      <c r="G2" s="260"/>
      <c r="H2" s="262"/>
      <c r="I2" s="244" t="str">
        <f>B5</f>
        <v>Volejbal Ostrava F</v>
      </c>
      <c r="J2" s="260"/>
      <c r="K2" s="262"/>
      <c r="L2" s="244" t="str">
        <f>B6</f>
        <v>Blue Volley Formana B</v>
      </c>
      <c r="M2" s="260"/>
      <c r="N2" s="262"/>
      <c r="O2" s="269"/>
      <c r="P2" s="260"/>
      <c r="Q2" s="260"/>
      <c r="R2" s="260"/>
      <c r="S2" s="260"/>
      <c r="T2" s="262"/>
    </row>
    <row r="3" spans="1:20" ht="21" x14ac:dyDescent="0.3">
      <c r="A3" s="18" t="s">
        <v>18</v>
      </c>
      <c r="B3" s="19" t="s">
        <v>25</v>
      </c>
      <c r="C3" s="130"/>
      <c r="D3" s="129"/>
      <c r="E3" s="128"/>
      <c r="F3" s="23">
        <v>4</v>
      </c>
      <c r="G3" s="24" t="s">
        <v>26</v>
      </c>
      <c r="H3" s="25">
        <v>7</v>
      </c>
      <c r="I3" s="23">
        <v>11</v>
      </c>
      <c r="J3" s="24" t="s">
        <v>26</v>
      </c>
      <c r="K3" s="25">
        <v>2</v>
      </c>
      <c r="L3" s="23">
        <v>12</v>
      </c>
      <c r="M3" s="24" t="s">
        <v>26</v>
      </c>
      <c r="N3" s="25">
        <v>5</v>
      </c>
      <c r="O3" s="98">
        <f>SUM(IF(C3&gt;E3,1,0),IF(F3&gt;H3,1,0),IF(I3&gt;K3,1,0),IF(L3&gt;N3,1,0))</f>
        <v>2</v>
      </c>
      <c r="P3" s="71">
        <v>2</v>
      </c>
      <c r="Q3" s="24">
        <f>C3+F3+I3+L3</f>
        <v>27</v>
      </c>
      <c r="R3" s="24" t="s">
        <v>26</v>
      </c>
      <c r="S3" s="24">
        <f>E3+H3+K3+N3</f>
        <v>14</v>
      </c>
      <c r="T3" s="25">
        <f>Q3/S3</f>
        <v>1.9285714285714286</v>
      </c>
    </row>
    <row r="4" spans="1:20" ht="21" x14ac:dyDescent="0.3">
      <c r="A4" s="34" t="s">
        <v>19</v>
      </c>
      <c r="B4" s="97" t="s">
        <v>47</v>
      </c>
      <c r="C4" s="95">
        <f>H3</f>
        <v>7</v>
      </c>
      <c r="D4" s="96" t="s">
        <v>26</v>
      </c>
      <c r="E4" s="94">
        <f>F3</f>
        <v>4</v>
      </c>
      <c r="F4" s="127"/>
      <c r="G4" s="126"/>
      <c r="H4" s="125"/>
      <c r="I4" s="90">
        <v>18</v>
      </c>
      <c r="J4" s="54" t="s">
        <v>26</v>
      </c>
      <c r="K4" s="89">
        <v>6</v>
      </c>
      <c r="L4" s="90">
        <v>11</v>
      </c>
      <c r="M4" s="54" t="s">
        <v>26</v>
      </c>
      <c r="N4" s="89">
        <v>7</v>
      </c>
      <c r="O4" s="88">
        <f>SUM(IF(C4&gt;E4,1,0),IF(F4&gt;H4,1,0),IF(I4&gt;K4,1,0),IF(L4&gt;N4,1,0))</f>
        <v>3</v>
      </c>
      <c r="P4" s="124">
        <v>1</v>
      </c>
      <c r="Q4" s="54">
        <f>C4+F4+I4+L4</f>
        <v>36</v>
      </c>
      <c r="R4" s="54" t="s">
        <v>26</v>
      </c>
      <c r="S4" s="54">
        <f>E4+H4+K4+N4</f>
        <v>17</v>
      </c>
      <c r="T4" s="89">
        <f>Q4/S4</f>
        <v>2.1176470588235294</v>
      </c>
    </row>
    <row r="5" spans="1:20" ht="21" x14ac:dyDescent="0.3">
      <c r="A5" s="34" t="s">
        <v>20</v>
      </c>
      <c r="B5" s="97" t="s">
        <v>68</v>
      </c>
      <c r="C5" s="95">
        <f>K3</f>
        <v>2</v>
      </c>
      <c r="D5" s="96" t="s">
        <v>26</v>
      </c>
      <c r="E5" s="94">
        <f>I3</f>
        <v>11</v>
      </c>
      <c r="F5" s="95">
        <f>K4</f>
        <v>6</v>
      </c>
      <c r="G5" s="96" t="s">
        <v>26</v>
      </c>
      <c r="H5" s="94">
        <f>I4</f>
        <v>18</v>
      </c>
      <c r="I5" s="127"/>
      <c r="J5" s="126"/>
      <c r="K5" s="125"/>
      <c r="L5" s="90">
        <v>15</v>
      </c>
      <c r="M5" s="54" t="s">
        <v>26</v>
      </c>
      <c r="N5" s="89">
        <v>8</v>
      </c>
      <c r="O5" s="88">
        <f>SUM(IF(C5&gt;E5,1,0),IF(F5&gt;H5,1,0),IF(I5&gt;K5,1,0),IF(L5&gt;N5,1,0))</f>
        <v>1</v>
      </c>
      <c r="P5" s="124">
        <v>3</v>
      </c>
      <c r="Q5" s="54">
        <f>C5+F5+I5+L5</f>
        <v>23</v>
      </c>
      <c r="R5" s="54" t="s">
        <v>26</v>
      </c>
      <c r="S5" s="54">
        <f>E5+H5+K5+N5</f>
        <v>37</v>
      </c>
      <c r="T5" s="89">
        <f>Q5/S5</f>
        <v>0.6216216216216216</v>
      </c>
    </row>
    <row r="6" spans="1:20" ht="21.6" thickBot="1" x14ac:dyDescent="0.35">
      <c r="A6" s="17" t="s">
        <v>21</v>
      </c>
      <c r="B6" s="55" t="s">
        <v>64</v>
      </c>
      <c r="C6" s="56">
        <f>N3</f>
        <v>5</v>
      </c>
      <c r="D6" s="57" t="s">
        <v>26</v>
      </c>
      <c r="E6" s="58">
        <f>L3</f>
        <v>12</v>
      </c>
      <c r="F6" s="56">
        <f>N4</f>
        <v>7</v>
      </c>
      <c r="G6" s="57" t="s">
        <v>26</v>
      </c>
      <c r="H6" s="58">
        <f>L4</f>
        <v>11</v>
      </c>
      <c r="I6" s="56">
        <f>N5</f>
        <v>8</v>
      </c>
      <c r="J6" s="57" t="s">
        <v>26</v>
      </c>
      <c r="K6" s="58">
        <f>L5</f>
        <v>15</v>
      </c>
      <c r="L6" s="123"/>
      <c r="M6" s="122"/>
      <c r="N6" s="121"/>
      <c r="O6" s="82">
        <f>SUM(IF(C6&gt;E6,1,0),IF(F6&gt;H6,1,0),IF(I6&gt;K6,1,0),IF(L6&gt;N6,1,0))</f>
        <v>0</v>
      </c>
      <c r="P6" s="120">
        <v>4</v>
      </c>
      <c r="Q6" s="80">
        <f>C6+F6+I6+L6</f>
        <v>20</v>
      </c>
      <c r="R6" s="80" t="s">
        <v>26</v>
      </c>
      <c r="S6" s="80">
        <f>E6+H6+K6+N6</f>
        <v>38</v>
      </c>
      <c r="T6" s="79">
        <f>Q6/S6</f>
        <v>0.52631578947368418</v>
      </c>
    </row>
  </sheetData>
  <mergeCells count="12">
    <mergeCell ref="P1:P2"/>
    <mergeCell ref="Q1:T2"/>
    <mergeCell ref="C2:E2"/>
    <mergeCell ref="F2:H2"/>
    <mergeCell ref="I2:K2"/>
    <mergeCell ref="L2:N2"/>
    <mergeCell ref="O1:O2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  <pageSetup paperSize="9" scale="9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E92F1-4BE4-44FA-ADDC-BFF4BF1D9D7E}">
  <sheetPr>
    <tabColor rgb="FFFFC000"/>
    <pageSetUpPr fitToPage="1"/>
  </sheetPr>
  <dimension ref="A1:T6"/>
  <sheetViews>
    <sheetView workbookViewId="0">
      <selection activeCell="O20" sqref="O20"/>
    </sheetView>
  </sheetViews>
  <sheetFormatPr defaultRowHeight="14.4" x14ac:dyDescent="0.3"/>
  <cols>
    <col min="1" max="1" width="5.5546875" style="78" customWidth="1"/>
    <col min="2" max="2" width="20.44140625" style="78" customWidth="1"/>
    <col min="3" max="13" width="5" style="78" customWidth="1"/>
    <col min="14" max="14" width="5.33203125" style="78" customWidth="1"/>
    <col min="15" max="17" width="8" style="78" customWidth="1"/>
    <col min="18" max="18" width="2.33203125" style="78" customWidth="1"/>
    <col min="19" max="19" width="8" style="78" customWidth="1"/>
    <col min="20" max="20" width="10" style="78" customWidth="1"/>
    <col min="21" max="245" width="8.88671875" style="78"/>
    <col min="246" max="246" width="14.5546875" style="78" bestFit="1" customWidth="1"/>
    <col min="247" max="261" width="5" style="78" customWidth="1"/>
    <col min="262" max="270" width="0" style="78" hidden="1" customWidth="1"/>
    <col min="271" max="273" width="8" style="78" customWidth="1"/>
    <col min="274" max="274" width="2.33203125" style="78" customWidth="1"/>
    <col min="275" max="276" width="8" style="78" customWidth="1"/>
    <col min="277" max="501" width="8.88671875" style="78"/>
    <col min="502" max="502" width="14.5546875" style="78" bestFit="1" customWidth="1"/>
    <col min="503" max="517" width="5" style="78" customWidth="1"/>
    <col min="518" max="526" width="0" style="78" hidden="1" customWidth="1"/>
    <col min="527" max="529" width="8" style="78" customWidth="1"/>
    <col min="530" max="530" width="2.33203125" style="78" customWidth="1"/>
    <col min="531" max="532" width="8" style="78" customWidth="1"/>
    <col min="533" max="757" width="8.88671875" style="78"/>
    <col min="758" max="758" width="14.5546875" style="78" bestFit="1" customWidth="1"/>
    <col min="759" max="773" width="5" style="78" customWidth="1"/>
    <col min="774" max="782" width="0" style="78" hidden="1" customWidth="1"/>
    <col min="783" max="785" width="8" style="78" customWidth="1"/>
    <col min="786" max="786" width="2.33203125" style="78" customWidth="1"/>
    <col min="787" max="788" width="8" style="78" customWidth="1"/>
    <col min="789" max="1013" width="8.88671875" style="78"/>
    <col min="1014" max="1014" width="14.5546875" style="78" bestFit="1" customWidth="1"/>
    <col min="1015" max="1029" width="5" style="78" customWidth="1"/>
    <col min="1030" max="1038" width="0" style="78" hidden="1" customWidth="1"/>
    <col min="1039" max="1041" width="8" style="78" customWidth="1"/>
    <col min="1042" max="1042" width="2.33203125" style="78" customWidth="1"/>
    <col min="1043" max="1044" width="8" style="78" customWidth="1"/>
    <col min="1045" max="1269" width="8.88671875" style="78"/>
    <col min="1270" max="1270" width="14.5546875" style="78" bestFit="1" customWidth="1"/>
    <col min="1271" max="1285" width="5" style="78" customWidth="1"/>
    <col min="1286" max="1294" width="0" style="78" hidden="1" customWidth="1"/>
    <col min="1295" max="1297" width="8" style="78" customWidth="1"/>
    <col min="1298" max="1298" width="2.33203125" style="78" customWidth="1"/>
    <col min="1299" max="1300" width="8" style="78" customWidth="1"/>
    <col min="1301" max="1525" width="8.88671875" style="78"/>
    <col min="1526" max="1526" width="14.5546875" style="78" bestFit="1" customWidth="1"/>
    <col min="1527" max="1541" width="5" style="78" customWidth="1"/>
    <col min="1542" max="1550" width="0" style="78" hidden="1" customWidth="1"/>
    <col min="1551" max="1553" width="8" style="78" customWidth="1"/>
    <col min="1554" max="1554" width="2.33203125" style="78" customWidth="1"/>
    <col min="1555" max="1556" width="8" style="78" customWidth="1"/>
    <col min="1557" max="1781" width="8.88671875" style="78"/>
    <col min="1782" max="1782" width="14.5546875" style="78" bestFit="1" customWidth="1"/>
    <col min="1783" max="1797" width="5" style="78" customWidth="1"/>
    <col min="1798" max="1806" width="0" style="78" hidden="1" customWidth="1"/>
    <col min="1807" max="1809" width="8" style="78" customWidth="1"/>
    <col min="1810" max="1810" width="2.33203125" style="78" customWidth="1"/>
    <col min="1811" max="1812" width="8" style="78" customWidth="1"/>
    <col min="1813" max="2037" width="8.88671875" style="78"/>
    <col min="2038" max="2038" width="14.5546875" style="78" bestFit="1" customWidth="1"/>
    <col min="2039" max="2053" width="5" style="78" customWidth="1"/>
    <col min="2054" max="2062" width="0" style="78" hidden="1" customWidth="1"/>
    <col min="2063" max="2065" width="8" style="78" customWidth="1"/>
    <col min="2066" max="2066" width="2.33203125" style="78" customWidth="1"/>
    <col min="2067" max="2068" width="8" style="78" customWidth="1"/>
    <col min="2069" max="2293" width="8.88671875" style="78"/>
    <col min="2294" max="2294" width="14.5546875" style="78" bestFit="1" customWidth="1"/>
    <col min="2295" max="2309" width="5" style="78" customWidth="1"/>
    <col min="2310" max="2318" width="0" style="78" hidden="1" customWidth="1"/>
    <col min="2319" max="2321" width="8" style="78" customWidth="1"/>
    <col min="2322" max="2322" width="2.33203125" style="78" customWidth="1"/>
    <col min="2323" max="2324" width="8" style="78" customWidth="1"/>
    <col min="2325" max="2549" width="8.88671875" style="78"/>
    <col min="2550" max="2550" width="14.5546875" style="78" bestFit="1" customWidth="1"/>
    <col min="2551" max="2565" width="5" style="78" customWidth="1"/>
    <col min="2566" max="2574" width="0" style="78" hidden="1" customWidth="1"/>
    <col min="2575" max="2577" width="8" style="78" customWidth="1"/>
    <col min="2578" max="2578" width="2.33203125" style="78" customWidth="1"/>
    <col min="2579" max="2580" width="8" style="78" customWidth="1"/>
    <col min="2581" max="2805" width="8.88671875" style="78"/>
    <col min="2806" max="2806" width="14.5546875" style="78" bestFit="1" customWidth="1"/>
    <col min="2807" max="2821" width="5" style="78" customWidth="1"/>
    <col min="2822" max="2830" width="0" style="78" hidden="1" customWidth="1"/>
    <col min="2831" max="2833" width="8" style="78" customWidth="1"/>
    <col min="2834" max="2834" width="2.33203125" style="78" customWidth="1"/>
    <col min="2835" max="2836" width="8" style="78" customWidth="1"/>
    <col min="2837" max="3061" width="8.88671875" style="78"/>
    <col min="3062" max="3062" width="14.5546875" style="78" bestFit="1" customWidth="1"/>
    <col min="3063" max="3077" width="5" style="78" customWidth="1"/>
    <col min="3078" max="3086" width="0" style="78" hidden="1" customWidth="1"/>
    <col min="3087" max="3089" width="8" style="78" customWidth="1"/>
    <col min="3090" max="3090" width="2.33203125" style="78" customWidth="1"/>
    <col min="3091" max="3092" width="8" style="78" customWidth="1"/>
    <col min="3093" max="3317" width="8.88671875" style="78"/>
    <col min="3318" max="3318" width="14.5546875" style="78" bestFit="1" customWidth="1"/>
    <col min="3319" max="3333" width="5" style="78" customWidth="1"/>
    <col min="3334" max="3342" width="0" style="78" hidden="1" customWidth="1"/>
    <col min="3343" max="3345" width="8" style="78" customWidth="1"/>
    <col min="3346" max="3346" width="2.33203125" style="78" customWidth="1"/>
    <col min="3347" max="3348" width="8" style="78" customWidth="1"/>
    <col min="3349" max="3573" width="8.88671875" style="78"/>
    <col min="3574" max="3574" width="14.5546875" style="78" bestFit="1" customWidth="1"/>
    <col min="3575" max="3589" width="5" style="78" customWidth="1"/>
    <col min="3590" max="3598" width="0" style="78" hidden="1" customWidth="1"/>
    <col min="3599" max="3601" width="8" style="78" customWidth="1"/>
    <col min="3602" max="3602" width="2.33203125" style="78" customWidth="1"/>
    <col min="3603" max="3604" width="8" style="78" customWidth="1"/>
    <col min="3605" max="3829" width="8.88671875" style="78"/>
    <col min="3830" max="3830" width="14.5546875" style="78" bestFit="1" customWidth="1"/>
    <col min="3831" max="3845" width="5" style="78" customWidth="1"/>
    <col min="3846" max="3854" width="0" style="78" hidden="1" customWidth="1"/>
    <col min="3855" max="3857" width="8" style="78" customWidth="1"/>
    <col min="3858" max="3858" width="2.33203125" style="78" customWidth="1"/>
    <col min="3859" max="3860" width="8" style="78" customWidth="1"/>
    <col min="3861" max="4085" width="8.88671875" style="78"/>
    <col min="4086" max="4086" width="14.5546875" style="78" bestFit="1" customWidth="1"/>
    <col min="4087" max="4101" width="5" style="78" customWidth="1"/>
    <col min="4102" max="4110" width="0" style="78" hidden="1" customWidth="1"/>
    <col min="4111" max="4113" width="8" style="78" customWidth="1"/>
    <col min="4114" max="4114" width="2.33203125" style="78" customWidth="1"/>
    <col min="4115" max="4116" width="8" style="78" customWidth="1"/>
    <col min="4117" max="4341" width="8.88671875" style="78"/>
    <col min="4342" max="4342" width="14.5546875" style="78" bestFit="1" customWidth="1"/>
    <col min="4343" max="4357" width="5" style="78" customWidth="1"/>
    <col min="4358" max="4366" width="0" style="78" hidden="1" customWidth="1"/>
    <col min="4367" max="4369" width="8" style="78" customWidth="1"/>
    <col min="4370" max="4370" width="2.33203125" style="78" customWidth="1"/>
    <col min="4371" max="4372" width="8" style="78" customWidth="1"/>
    <col min="4373" max="4597" width="8.88671875" style="78"/>
    <col min="4598" max="4598" width="14.5546875" style="78" bestFit="1" customWidth="1"/>
    <col min="4599" max="4613" width="5" style="78" customWidth="1"/>
    <col min="4614" max="4622" width="0" style="78" hidden="1" customWidth="1"/>
    <col min="4623" max="4625" width="8" style="78" customWidth="1"/>
    <col min="4626" max="4626" width="2.33203125" style="78" customWidth="1"/>
    <col min="4627" max="4628" width="8" style="78" customWidth="1"/>
    <col min="4629" max="4853" width="8.88671875" style="78"/>
    <col min="4854" max="4854" width="14.5546875" style="78" bestFit="1" customWidth="1"/>
    <col min="4855" max="4869" width="5" style="78" customWidth="1"/>
    <col min="4870" max="4878" width="0" style="78" hidden="1" customWidth="1"/>
    <col min="4879" max="4881" width="8" style="78" customWidth="1"/>
    <col min="4882" max="4882" width="2.33203125" style="78" customWidth="1"/>
    <col min="4883" max="4884" width="8" style="78" customWidth="1"/>
    <col min="4885" max="5109" width="8.88671875" style="78"/>
    <col min="5110" max="5110" width="14.5546875" style="78" bestFit="1" customWidth="1"/>
    <col min="5111" max="5125" width="5" style="78" customWidth="1"/>
    <col min="5126" max="5134" width="0" style="78" hidden="1" customWidth="1"/>
    <col min="5135" max="5137" width="8" style="78" customWidth="1"/>
    <col min="5138" max="5138" width="2.33203125" style="78" customWidth="1"/>
    <col min="5139" max="5140" width="8" style="78" customWidth="1"/>
    <col min="5141" max="5365" width="8.88671875" style="78"/>
    <col min="5366" max="5366" width="14.5546875" style="78" bestFit="1" customWidth="1"/>
    <col min="5367" max="5381" width="5" style="78" customWidth="1"/>
    <col min="5382" max="5390" width="0" style="78" hidden="1" customWidth="1"/>
    <col min="5391" max="5393" width="8" style="78" customWidth="1"/>
    <col min="5394" max="5394" width="2.33203125" style="78" customWidth="1"/>
    <col min="5395" max="5396" width="8" style="78" customWidth="1"/>
    <col min="5397" max="5621" width="8.88671875" style="78"/>
    <col min="5622" max="5622" width="14.5546875" style="78" bestFit="1" customWidth="1"/>
    <col min="5623" max="5637" width="5" style="78" customWidth="1"/>
    <col min="5638" max="5646" width="0" style="78" hidden="1" customWidth="1"/>
    <col min="5647" max="5649" width="8" style="78" customWidth="1"/>
    <col min="5650" max="5650" width="2.33203125" style="78" customWidth="1"/>
    <col min="5651" max="5652" width="8" style="78" customWidth="1"/>
    <col min="5653" max="5877" width="8.88671875" style="78"/>
    <col min="5878" max="5878" width="14.5546875" style="78" bestFit="1" customWidth="1"/>
    <col min="5879" max="5893" width="5" style="78" customWidth="1"/>
    <col min="5894" max="5902" width="0" style="78" hidden="1" customWidth="1"/>
    <col min="5903" max="5905" width="8" style="78" customWidth="1"/>
    <col min="5906" max="5906" width="2.33203125" style="78" customWidth="1"/>
    <col min="5907" max="5908" width="8" style="78" customWidth="1"/>
    <col min="5909" max="6133" width="8.88671875" style="78"/>
    <col min="6134" max="6134" width="14.5546875" style="78" bestFit="1" customWidth="1"/>
    <col min="6135" max="6149" width="5" style="78" customWidth="1"/>
    <col min="6150" max="6158" width="0" style="78" hidden="1" customWidth="1"/>
    <col min="6159" max="6161" width="8" style="78" customWidth="1"/>
    <col min="6162" max="6162" width="2.33203125" style="78" customWidth="1"/>
    <col min="6163" max="6164" width="8" style="78" customWidth="1"/>
    <col min="6165" max="6389" width="8.88671875" style="78"/>
    <col min="6390" max="6390" width="14.5546875" style="78" bestFit="1" customWidth="1"/>
    <col min="6391" max="6405" width="5" style="78" customWidth="1"/>
    <col min="6406" max="6414" width="0" style="78" hidden="1" customWidth="1"/>
    <col min="6415" max="6417" width="8" style="78" customWidth="1"/>
    <col min="6418" max="6418" width="2.33203125" style="78" customWidth="1"/>
    <col min="6419" max="6420" width="8" style="78" customWidth="1"/>
    <col min="6421" max="6645" width="8.88671875" style="78"/>
    <col min="6646" max="6646" width="14.5546875" style="78" bestFit="1" customWidth="1"/>
    <col min="6647" max="6661" width="5" style="78" customWidth="1"/>
    <col min="6662" max="6670" width="0" style="78" hidden="1" customWidth="1"/>
    <col min="6671" max="6673" width="8" style="78" customWidth="1"/>
    <col min="6674" max="6674" width="2.33203125" style="78" customWidth="1"/>
    <col min="6675" max="6676" width="8" style="78" customWidth="1"/>
    <col min="6677" max="6901" width="8.88671875" style="78"/>
    <col min="6902" max="6902" width="14.5546875" style="78" bestFit="1" customWidth="1"/>
    <col min="6903" max="6917" width="5" style="78" customWidth="1"/>
    <col min="6918" max="6926" width="0" style="78" hidden="1" customWidth="1"/>
    <col min="6927" max="6929" width="8" style="78" customWidth="1"/>
    <col min="6930" max="6930" width="2.33203125" style="78" customWidth="1"/>
    <col min="6931" max="6932" width="8" style="78" customWidth="1"/>
    <col min="6933" max="7157" width="8.88671875" style="78"/>
    <col min="7158" max="7158" width="14.5546875" style="78" bestFit="1" customWidth="1"/>
    <col min="7159" max="7173" width="5" style="78" customWidth="1"/>
    <col min="7174" max="7182" width="0" style="78" hidden="1" customWidth="1"/>
    <col min="7183" max="7185" width="8" style="78" customWidth="1"/>
    <col min="7186" max="7186" width="2.33203125" style="78" customWidth="1"/>
    <col min="7187" max="7188" width="8" style="78" customWidth="1"/>
    <col min="7189" max="7413" width="8.88671875" style="78"/>
    <col min="7414" max="7414" width="14.5546875" style="78" bestFit="1" customWidth="1"/>
    <col min="7415" max="7429" width="5" style="78" customWidth="1"/>
    <col min="7430" max="7438" width="0" style="78" hidden="1" customWidth="1"/>
    <col min="7439" max="7441" width="8" style="78" customWidth="1"/>
    <col min="7442" max="7442" width="2.33203125" style="78" customWidth="1"/>
    <col min="7443" max="7444" width="8" style="78" customWidth="1"/>
    <col min="7445" max="7669" width="8.88671875" style="78"/>
    <col min="7670" max="7670" width="14.5546875" style="78" bestFit="1" customWidth="1"/>
    <col min="7671" max="7685" width="5" style="78" customWidth="1"/>
    <col min="7686" max="7694" width="0" style="78" hidden="1" customWidth="1"/>
    <col min="7695" max="7697" width="8" style="78" customWidth="1"/>
    <col min="7698" max="7698" width="2.33203125" style="78" customWidth="1"/>
    <col min="7699" max="7700" width="8" style="78" customWidth="1"/>
    <col min="7701" max="7925" width="8.88671875" style="78"/>
    <col min="7926" max="7926" width="14.5546875" style="78" bestFit="1" customWidth="1"/>
    <col min="7927" max="7941" width="5" style="78" customWidth="1"/>
    <col min="7942" max="7950" width="0" style="78" hidden="1" customWidth="1"/>
    <col min="7951" max="7953" width="8" style="78" customWidth="1"/>
    <col min="7954" max="7954" width="2.33203125" style="78" customWidth="1"/>
    <col min="7955" max="7956" width="8" style="78" customWidth="1"/>
    <col min="7957" max="8181" width="8.88671875" style="78"/>
    <col min="8182" max="8182" width="14.5546875" style="78" bestFit="1" customWidth="1"/>
    <col min="8183" max="8197" width="5" style="78" customWidth="1"/>
    <col min="8198" max="8206" width="0" style="78" hidden="1" customWidth="1"/>
    <col min="8207" max="8209" width="8" style="78" customWidth="1"/>
    <col min="8210" max="8210" width="2.33203125" style="78" customWidth="1"/>
    <col min="8211" max="8212" width="8" style="78" customWidth="1"/>
    <col min="8213" max="8437" width="8.88671875" style="78"/>
    <col min="8438" max="8438" width="14.5546875" style="78" bestFit="1" customWidth="1"/>
    <col min="8439" max="8453" width="5" style="78" customWidth="1"/>
    <col min="8454" max="8462" width="0" style="78" hidden="1" customWidth="1"/>
    <col min="8463" max="8465" width="8" style="78" customWidth="1"/>
    <col min="8466" max="8466" width="2.33203125" style="78" customWidth="1"/>
    <col min="8467" max="8468" width="8" style="78" customWidth="1"/>
    <col min="8469" max="8693" width="8.88671875" style="78"/>
    <col min="8694" max="8694" width="14.5546875" style="78" bestFit="1" customWidth="1"/>
    <col min="8695" max="8709" width="5" style="78" customWidth="1"/>
    <col min="8710" max="8718" width="0" style="78" hidden="1" customWidth="1"/>
    <col min="8719" max="8721" width="8" style="78" customWidth="1"/>
    <col min="8722" max="8722" width="2.33203125" style="78" customWidth="1"/>
    <col min="8723" max="8724" width="8" style="78" customWidth="1"/>
    <col min="8725" max="8949" width="8.88671875" style="78"/>
    <col min="8950" max="8950" width="14.5546875" style="78" bestFit="1" customWidth="1"/>
    <col min="8951" max="8965" width="5" style="78" customWidth="1"/>
    <col min="8966" max="8974" width="0" style="78" hidden="1" customWidth="1"/>
    <col min="8975" max="8977" width="8" style="78" customWidth="1"/>
    <col min="8978" max="8978" width="2.33203125" style="78" customWidth="1"/>
    <col min="8979" max="8980" width="8" style="78" customWidth="1"/>
    <col min="8981" max="9205" width="8.88671875" style="78"/>
    <col min="9206" max="9206" width="14.5546875" style="78" bestFit="1" customWidth="1"/>
    <col min="9207" max="9221" width="5" style="78" customWidth="1"/>
    <col min="9222" max="9230" width="0" style="78" hidden="1" customWidth="1"/>
    <col min="9231" max="9233" width="8" style="78" customWidth="1"/>
    <col min="9234" max="9234" width="2.33203125" style="78" customWidth="1"/>
    <col min="9235" max="9236" width="8" style="78" customWidth="1"/>
    <col min="9237" max="9461" width="8.88671875" style="78"/>
    <col min="9462" max="9462" width="14.5546875" style="78" bestFit="1" customWidth="1"/>
    <col min="9463" max="9477" width="5" style="78" customWidth="1"/>
    <col min="9478" max="9486" width="0" style="78" hidden="1" customWidth="1"/>
    <col min="9487" max="9489" width="8" style="78" customWidth="1"/>
    <col min="9490" max="9490" width="2.33203125" style="78" customWidth="1"/>
    <col min="9491" max="9492" width="8" style="78" customWidth="1"/>
    <col min="9493" max="9717" width="8.88671875" style="78"/>
    <col min="9718" max="9718" width="14.5546875" style="78" bestFit="1" customWidth="1"/>
    <col min="9719" max="9733" width="5" style="78" customWidth="1"/>
    <col min="9734" max="9742" width="0" style="78" hidden="1" customWidth="1"/>
    <col min="9743" max="9745" width="8" style="78" customWidth="1"/>
    <col min="9746" max="9746" width="2.33203125" style="78" customWidth="1"/>
    <col min="9747" max="9748" width="8" style="78" customWidth="1"/>
    <col min="9749" max="9973" width="8.88671875" style="78"/>
    <col min="9974" max="9974" width="14.5546875" style="78" bestFit="1" customWidth="1"/>
    <col min="9975" max="9989" width="5" style="78" customWidth="1"/>
    <col min="9990" max="9998" width="0" style="78" hidden="1" customWidth="1"/>
    <col min="9999" max="10001" width="8" style="78" customWidth="1"/>
    <col min="10002" max="10002" width="2.33203125" style="78" customWidth="1"/>
    <col min="10003" max="10004" width="8" style="78" customWidth="1"/>
    <col min="10005" max="10229" width="8.88671875" style="78"/>
    <col min="10230" max="10230" width="14.5546875" style="78" bestFit="1" customWidth="1"/>
    <col min="10231" max="10245" width="5" style="78" customWidth="1"/>
    <col min="10246" max="10254" width="0" style="78" hidden="1" customWidth="1"/>
    <col min="10255" max="10257" width="8" style="78" customWidth="1"/>
    <col min="10258" max="10258" width="2.33203125" style="78" customWidth="1"/>
    <col min="10259" max="10260" width="8" style="78" customWidth="1"/>
    <col min="10261" max="10485" width="8.88671875" style="78"/>
    <col min="10486" max="10486" width="14.5546875" style="78" bestFit="1" customWidth="1"/>
    <col min="10487" max="10501" width="5" style="78" customWidth="1"/>
    <col min="10502" max="10510" width="0" style="78" hidden="1" customWidth="1"/>
    <col min="10511" max="10513" width="8" style="78" customWidth="1"/>
    <col min="10514" max="10514" width="2.33203125" style="78" customWidth="1"/>
    <col min="10515" max="10516" width="8" style="78" customWidth="1"/>
    <col min="10517" max="10741" width="8.88671875" style="78"/>
    <col min="10742" max="10742" width="14.5546875" style="78" bestFit="1" customWidth="1"/>
    <col min="10743" max="10757" width="5" style="78" customWidth="1"/>
    <col min="10758" max="10766" width="0" style="78" hidden="1" customWidth="1"/>
    <col min="10767" max="10769" width="8" style="78" customWidth="1"/>
    <col min="10770" max="10770" width="2.33203125" style="78" customWidth="1"/>
    <col min="10771" max="10772" width="8" style="78" customWidth="1"/>
    <col min="10773" max="10997" width="8.88671875" style="78"/>
    <col min="10998" max="10998" width="14.5546875" style="78" bestFit="1" customWidth="1"/>
    <col min="10999" max="11013" width="5" style="78" customWidth="1"/>
    <col min="11014" max="11022" width="0" style="78" hidden="1" customWidth="1"/>
    <col min="11023" max="11025" width="8" style="78" customWidth="1"/>
    <col min="11026" max="11026" width="2.33203125" style="78" customWidth="1"/>
    <col min="11027" max="11028" width="8" style="78" customWidth="1"/>
    <col min="11029" max="11253" width="8.88671875" style="78"/>
    <col min="11254" max="11254" width="14.5546875" style="78" bestFit="1" customWidth="1"/>
    <col min="11255" max="11269" width="5" style="78" customWidth="1"/>
    <col min="11270" max="11278" width="0" style="78" hidden="1" customWidth="1"/>
    <col min="11279" max="11281" width="8" style="78" customWidth="1"/>
    <col min="11282" max="11282" width="2.33203125" style="78" customWidth="1"/>
    <col min="11283" max="11284" width="8" style="78" customWidth="1"/>
    <col min="11285" max="11509" width="8.88671875" style="78"/>
    <col min="11510" max="11510" width="14.5546875" style="78" bestFit="1" customWidth="1"/>
    <col min="11511" max="11525" width="5" style="78" customWidth="1"/>
    <col min="11526" max="11534" width="0" style="78" hidden="1" customWidth="1"/>
    <col min="11535" max="11537" width="8" style="78" customWidth="1"/>
    <col min="11538" max="11538" width="2.33203125" style="78" customWidth="1"/>
    <col min="11539" max="11540" width="8" style="78" customWidth="1"/>
    <col min="11541" max="11765" width="8.88671875" style="78"/>
    <col min="11766" max="11766" width="14.5546875" style="78" bestFit="1" customWidth="1"/>
    <col min="11767" max="11781" width="5" style="78" customWidth="1"/>
    <col min="11782" max="11790" width="0" style="78" hidden="1" customWidth="1"/>
    <col min="11791" max="11793" width="8" style="78" customWidth="1"/>
    <col min="11794" max="11794" width="2.33203125" style="78" customWidth="1"/>
    <col min="11795" max="11796" width="8" style="78" customWidth="1"/>
    <col min="11797" max="12021" width="8.88671875" style="78"/>
    <col min="12022" max="12022" width="14.5546875" style="78" bestFit="1" customWidth="1"/>
    <col min="12023" max="12037" width="5" style="78" customWidth="1"/>
    <col min="12038" max="12046" width="0" style="78" hidden="1" customWidth="1"/>
    <col min="12047" max="12049" width="8" style="78" customWidth="1"/>
    <col min="12050" max="12050" width="2.33203125" style="78" customWidth="1"/>
    <col min="12051" max="12052" width="8" style="78" customWidth="1"/>
    <col min="12053" max="12277" width="8.88671875" style="78"/>
    <col min="12278" max="12278" width="14.5546875" style="78" bestFit="1" customWidth="1"/>
    <col min="12279" max="12293" width="5" style="78" customWidth="1"/>
    <col min="12294" max="12302" width="0" style="78" hidden="1" customWidth="1"/>
    <col min="12303" max="12305" width="8" style="78" customWidth="1"/>
    <col min="12306" max="12306" width="2.33203125" style="78" customWidth="1"/>
    <col min="12307" max="12308" width="8" style="78" customWidth="1"/>
    <col min="12309" max="12533" width="8.88671875" style="78"/>
    <col min="12534" max="12534" width="14.5546875" style="78" bestFit="1" customWidth="1"/>
    <col min="12535" max="12549" width="5" style="78" customWidth="1"/>
    <col min="12550" max="12558" width="0" style="78" hidden="1" customWidth="1"/>
    <col min="12559" max="12561" width="8" style="78" customWidth="1"/>
    <col min="12562" max="12562" width="2.33203125" style="78" customWidth="1"/>
    <col min="12563" max="12564" width="8" style="78" customWidth="1"/>
    <col min="12565" max="12789" width="8.88671875" style="78"/>
    <col min="12790" max="12790" width="14.5546875" style="78" bestFit="1" customWidth="1"/>
    <col min="12791" max="12805" width="5" style="78" customWidth="1"/>
    <col min="12806" max="12814" width="0" style="78" hidden="1" customWidth="1"/>
    <col min="12815" max="12817" width="8" style="78" customWidth="1"/>
    <col min="12818" max="12818" width="2.33203125" style="78" customWidth="1"/>
    <col min="12819" max="12820" width="8" style="78" customWidth="1"/>
    <col min="12821" max="13045" width="8.88671875" style="78"/>
    <col min="13046" max="13046" width="14.5546875" style="78" bestFit="1" customWidth="1"/>
    <col min="13047" max="13061" width="5" style="78" customWidth="1"/>
    <col min="13062" max="13070" width="0" style="78" hidden="1" customWidth="1"/>
    <col min="13071" max="13073" width="8" style="78" customWidth="1"/>
    <col min="13074" max="13074" width="2.33203125" style="78" customWidth="1"/>
    <col min="13075" max="13076" width="8" style="78" customWidth="1"/>
    <col min="13077" max="13301" width="8.88671875" style="78"/>
    <col min="13302" max="13302" width="14.5546875" style="78" bestFit="1" customWidth="1"/>
    <col min="13303" max="13317" width="5" style="78" customWidth="1"/>
    <col min="13318" max="13326" width="0" style="78" hidden="1" customWidth="1"/>
    <col min="13327" max="13329" width="8" style="78" customWidth="1"/>
    <col min="13330" max="13330" width="2.33203125" style="78" customWidth="1"/>
    <col min="13331" max="13332" width="8" style="78" customWidth="1"/>
    <col min="13333" max="13557" width="8.88671875" style="78"/>
    <col min="13558" max="13558" width="14.5546875" style="78" bestFit="1" customWidth="1"/>
    <col min="13559" max="13573" width="5" style="78" customWidth="1"/>
    <col min="13574" max="13582" width="0" style="78" hidden="1" customWidth="1"/>
    <col min="13583" max="13585" width="8" style="78" customWidth="1"/>
    <col min="13586" max="13586" width="2.33203125" style="78" customWidth="1"/>
    <col min="13587" max="13588" width="8" style="78" customWidth="1"/>
    <col min="13589" max="13813" width="8.88671875" style="78"/>
    <col min="13814" max="13814" width="14.5546875" style="78" bestFit="1" customWidth="1"/>
    <col min="13815" max="13829" width="5" style="78" customWidth="1"/>
    <col min="13830" max="13838" width="0" style="78" hidden="1" customWidth="1"/>
    <col min="13839" max="13841" width="8" style="78" customWidth="1"/>
    <col min="13842" max="13842" width="2.33203125" style="78" customWidth="1"/>
    <col min="13843" max="13844" width="8" style="78" customWidth="1"/>
    <col min="13845" max="14069" width="8.88671875" style="78"/>
    <col min="14070" max="14070" width="14.5546875" style="78" bestFit="1" customWidth="1"/>
    <col min="14071" max="14085" width="5" style="78" customWidth="1"/>
    <col min="14086" max="14094" width="0" style="78" hidden="1" customWidth="1"/>
    <col min="14095" max="14097" width="8" style="78" customWidth="1"/>
    <col min="14098" max="14098" width="2.33203125" style="78" customWidth="1"/>
    <col min="14099" max="14100" width="8" style="78" customWidth="1"/>
    <col min="14101" max="14325" width="8.88671875" style="78"/>
    <col min="14326" max="14326" width="14.5546875" style="78" bestFit="1" customWidth="1"/>
    <col min="14327" max="14341" width="5" style="78" customWidth="1"/>
    <col min="14342" max="14350" width="0" style="78" hidden="1" customWidth="1"/>
    <col min="14351" max="14353" width="8" style="78" customWidth="1"/>
    <col min="14354" max="14354" width="2.33203125" style="78" customWidth="1"/>
    <col min="14355" max="14356" width="8" style="78" customWidth="1"/>
    <col min="14357" max="14581" width="8.88671875" style="78"/>
    <col min="14582" max="14582" width="14.5546875" style="78" bestFit="1" customWidth="1"/>
    <col min="14583" max="14597" width="5" style="78" customWidth="1"/>
    <col min="14598" max="14606" width="0" style="78" hidden="1" customWidth="1"/>
    <col min="14607" max="14609" width="8" style="78" customWidth="1"/>
    <col min="14610" max="14610" width="2.33203125" style="78" customWidth="1"/>
    <col min="14611" max="14612" width="8" style="78" customWidth="1"/>
    <col min="14613" max="14837" width="8.88671875" style="78"/>
    <col min="14838" max="14838" width="14.5546875" style="78" bestFit="1" customWidth="1"/>
    <col min="14839" max="14853" width="5" style="78" customWidth="1"/>
    <col min="14854" max="14862" width="0" style="78" hidden="1" customWidth="1"/>
    <col min="14863" max="14865" width="8" style="78" customWidth="1"/>
    <col min="14866" max="14866" width="2.33203125" style="78" customWidth="1"/>
    <col min="14867" max="14868" width="8" style="78" customWidth="1"/>
    <col min="14869" max="15093" width="8.88671875" style="78"/>
    <col min="15094" max="15094" width="14.5546875" style="78" bestFit="1" customWidth="1"/>
    <col min="15095" max="15109" width="5" style="78" customWidth="1"/>
    <col min="15110" max="15118" width="0" style="78" hidden="1" customWidth="1"/>
    <col min="15119" max="15121" width="8" style="78" customWidth="1"/>
    <col min="15122" max="15122" width="2.33203125" style="78" customWidth="1"/>
    <col min="15123" max="15124" width="8" style="78" customWidth="1"/>
    <col min="15125" max="15349" width="8.88671875" style="78"/>
    <col min="15350" max="15350" width="14.5546875" style="78" bestFit="1" customWidth="1"/>
    <col min="15351" max="15365" width="5" style="78" customWidth="1"/>
    <col min="15366" max="15374" width="0" style="78" hidden="1" customWidth="1"/>
    <col min="15375" max="15377" width="8" style="78" customWidth="1"/>
    <col min="15378" max="15378" width="2.33203125" style="78" customWidth="1"/>
    <col min="15379" max="15380" width="8" style="78" customWidth="1"/>
    <col min="15381" max="15605" width="8.88671875" style="78"/>
    <col min="15606" max="15606" width="14.5546875" style="78" bestFit="1" customWidth="1"/>
    <col min="15607" max="15621" width="5" style="78" customWidth="1"/>
    <col min="15622" max="15630" width="0" style="78" hidden="1" customWidth="1"/>
    <col min="15631" max="15633" width="8" style="78" customWidth="1"/>
    <col min="15634" max="15634" width="2.33203125" style="78" customWidth="1"/>
    <col min="15635" max="15636" width="8" style="78" customWidth="1"/>
    <col min="15637" max="15861" width="8.88671875" style="78"/>
    <col min="15862" max="15862" width="14.5546875" style="78" bestFit="1" customWidth="1"/>
    <col min="15863" max="15877" width="5" style="78" customWidth="1"/>
    <col min="15878" max="15886" width="0" style="78" hidden="1" customWidth="1"/>
    <col min="15887" max="15889" width="8" style="78" customWidth="1"/>
    <col min="15890" max="15890" width="2.33203125" style="78" customWidth="1"/>
    <col min="15891" max="15892" width="8" style="78" customWidth="1"/>
    <col min="15893" max="16117" width="8.88671875" style="78"/>
    <col min="16118" max="16118" width="14.5546875" style="78" bestFit="1" customWidth="1"/>
    <col min="16119" max="16133" width="5" style="78" customWidth="1"/>
    <col min="16134" max="16142" width="0" style="78" hidden="1" customWidth="1"/>
    <col min="16143" max="16145" width="8" style="78" customWidth="1"/>
    <col min="16146" max="16146" width="2.33203125" style="78" customWidth="1"/>
    <col min="16147" max="16148" width="8" style="78" customWidth="1"/>
    <col min="16149" max="16384" width="8.88671875" style="78"/>
  </cols>
  <sheetData>
    <row r="1" spans="1:20" x14ac:dyDescent="0.3">
      <c r="A1" s="278" t="s">
        <v>56</v>
      </c>
      <c r="B1" s="279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8" t="s">
        <v>22</v>
      </c>
      <c r="P1" s="259" t="s">
        <v>23</v>
      </c>
      <c r="Q1" s="259" t="s">
        <v>24</v>
      </c>
      <c r="R1" s="259"/>
      <c r="S1" s="259"/>
      <c r="T1" s="261"/>
    </row>
    <row r="2" spans="1:20" ht="15" thickBot="1" x14ac:dyDescent="0.35">
      <c r="A2" s="280"/>
      <c r="B2" s="281"/>
      <c r="C2" s="244" t="str">
        <f>B3</f>
        <v>Lanškroun A</v>
      </c>
      <c r="D2" s="260"/>
      <c r="E2" s="262"/>
      <c r="F2" s="244" t="str">
        <f>B4</f>
        <v>Volejbal Ostrava C</v>
      </c>
      <c r="G2" s="260"/>
      <c r="H2" s="262"/>
      <c r="I2" s="244" t="str">
        <f>B5</f>
        <v>Blue Volley Kučery A</v>
      </c>
      <c r="J2" s="260"/>
      <c r="K2" s="262"/>
      <c r="L2" s="244" t="str">
        <f>B6</f>
        <v>Green Baška A</v>
      </c>
      <c r="M2" s="260"/>
      <c r="N2" s="262"/>
      <c r="O2" s="269"/>
      <c r="P2" s="260"/>
      <c r="Q2" s="260"/>
      <c r="R2" s="260"/>
      <c r="S2" s="260"/>
      <c r="T2" s="262"/>
    </row>
    <row r="3" spans="1:20" ht="21" x14ac:dyDescent="0.3">
      <c r="A3" s="18" t="s">
        <v>18</v>
      </c>
      <c r="B3" s="19" t="s">
        <v>54</v>
      </c>
      <c r="C3" s="130"/>
      <c r="D3" s="129"/>
      <c r="E3" s="128"/>
      <c r="F3" s="23">
        <v>16</v>
      </c>
      <c r="G3" s="24" t="s">
        <v>26</v>
      </c>
      <c r="H3" s="25">
        <v>7</v>
      </c>
      <c r="I3" s="23">
        <v>11</v>
      </c>
      <c r="J3" s="24" t="s">
        <v>26</v>
      </c>
      <c r="K3" s="25">
        <v>10</v>
      </c>
      <c r="L3" s="23">
        <v>24</v>
      </c>
      <c r="M3" s="24" t="s">
        <v>26</v>
      </c>
      <c r="N3" s="25">
        <v>5</v>
      </c>
      <c r="O3" s="98">
        <f>SUM(IF(C3&gt;E3,1,0),IF(F3&gt;H3,1,0),IF(I3&gt;K3,1,0),IF(L3&gt;N3,1,0))</f>
        <v>3</v>
      </c>
      <c r="P3" s="71">
        <v>1</v>
      </c>
      <c r="Q3" s="24">
        <f>C3+F3+I3+L3</f>
        <v>51</v>
      </c>
      <c r="R3" s="24" t="s">
        <v>26</v>
      </c>
      <c r="S3" s="24">
        <f>E3+H3+K3+N3</f>
        <v>22</v>
      </c>
      <c r="T3" s="25">
        <f>Q3/S3</f>
        <v>2.3181818181818183</v>
      </c>
    </row>
    <row r="4" spans="1:20" ht="21" x14ac:dyDescent="0.3">
      <c r="A4" s="34" t="s">
        <v>19</v>
      </c>
      <c r="B4" s="97" t="s">
        <v>53</v>
      </c>
      <c r="C4" s="95">
        <f>H3</f>
        <v>7</v>
      </c>
      <c r="D4" s="96" t="s">
        <v>26</v>
      </c>
      <c r="E4" s="94">
        <f>F3</f>
        <v>16</v>
      </c>
      <c r="F4" s="127"/>
      <c r="G4" s="126"/>
      <c r="H4" s="125"/>
      <c r="I4" s="90">
        <v>13</v>
      </c>
      <c r="J4" s="54" t="s">
        <v>26</v>
      </c>
      <c r="K4" s="89">
        <v>4</v>
      </c>
      <c r="L4" s="90">
        <v>19</v>
      </c>
      <c r="M4" s="54" t="s">
        <v>26</v>
      </c>
      <c r="N4" s="89">
        <v>3</v>
      </c>
      <c r="O4" s="88">
        <f>SUM(IF(C4&gt;E4,1,0),IF(F4&gt;H4,1,0),IF(I4&gt;K4,1,0),IF(L4&gt;N4,1,0))</f>
        <v>2</v>
      </c>
      <c r="P4" s="124">
        <v>2</v>
      </c>
      <c r="Q4" s="54">
        <f>C4+F4+I4+L4</f>
        <v>39</v>
      </c>
      <c r="R4" s="54" t="s">
        <v>26</v>
      </c>
      <c r="S4" s="54">
        <f>E4+H4+K4+N4</f>
        <v>23</v>
      </c>
      <c r="T4" s="89">
        <f>Q4/S4</f>
        <v>1.6956521739130435</v>
      </c>
    </row>
    <row r="5" spans="1:20" ht="21" x14ac:dyDescent="0.3">
      <c r="A5" s="34" t="s">
        <v>20</v>
      </c>
      <c r="B5" s="97" t="s">
        <v>52</v>
      </c>
      <c r="C5" s="95">
        <f>K3</f>
        <v>10</v>
      </c>
      <c r="D5" s="96" t="s">
        <v>26</v>
      </c>
      <c r="E5" s="94">
        <f>I3</f>
        <v>11</v>
      </c>
      <c r="F5" s="95">
        <f>K4</f>
        <v>4</v>
      </c>
      <c r="G5" s="96" t="s">
        <v>26</v>
      </c>
      <c r="H5" s="94">
        <f>I4</f>
        <v>13</v>
      </c>
      <c r="I5" s="127"/>
      <c r="J5" s="126"/>
      <c r="K5" s="125"/>
      <c r="L5" s="90">
        <v>20</v>
      </c>
      <c r="M5" s="54" t="s">
        <v>26</v>
      </c>
      <c r="N5" s="89">
        <v>9</v>
      </c>
      <c r="O5" s="88">
        <f>SUM(IF(C5&gt;E5,1,0),IF(F5&gt;H5,1,0),IF(I5&gt;K5,1,0),IF(L5&gt;N5,1,0))</f>
        <v>1</v>
      </c>
      <c r="P5" s="124">
        <v>3</v>
      </c>
      <c r="Q5" s="54">
        <f>C5+F5+I5+L5</f>
        <v>34</v>
      </c>
      <c r="R5" s="54" t="s">
        <v>26</v>
      </c>
      <c r="S5" s="54">
        <f>E5+H5+K5+N5</f>
        <v>33</v>
      </c>
      <c r="T5" s="89">
        <f>Q5/S5</f>
        <v>1.0303030303030303</v>
      </c>
    </row>
    <row r="6" spans="1:20" ht="21.6" thickBot="1" x14ac:dyDescent="0.35">
      <c r="A6" s="17" t="s">
        <v>21</v>
      </c>
      <c r="B6" s="55" t="s">
        <v>69</v>
      </c>
      <c r="C6" s="56">
        <f>N3</f>
        <v>5</v>
      </c>
      <c r="D6" s="57" t="s">
        <v>26</v>
      </c>
      <c r="E6" s="58">
        <f>L3</f>
        <v>24</v>
      </c>
      <c r="F6" s="56">
        <f>N4</f>
        <v>3</v>
      </c>
      <c r="G6" s="57" t="s">
        <v>26</v>
      </c>
      <c r="H6" s="58">
        <f>L4</f>
        <v>19</v>
      </c>
      <c r="I6" s="56">
        <f>N5</f>
        <v>9</v>
      </c>
      <c r="J6" s="57" t="s">
        <v>26</v>
      </c>
      <c r="K6" s="58">
        <f>L5</f>
        <v>20</v>
      </c>
      <c r="L6" s="123"/>
      <c r="M6" s="122"/>
      <c r="N6" s="121"/>
      <c r="O6" s="82">
        <f>SUM(IF(C6&gt;E6,1,0),IF(F6&gt;H6,1,0),IF(I6&gt;K6,1,0),IF(L6&gt;N6,1,0))</f>
        <v>0</v>
      </c>
      <c r="P6" s="120">
        <v>4</v>
      </c>
      <c r="Q6" s="80">
        <f>C6+F6+I6+L6</f>
        <v>17</v>
      </c>
      <c r="R6" s="80" t="s">
        <v>26</v>
      </c>
      <c r="S6" s="80">
        <f>E6+H6+K6+N6</f>
        <v>63</v>
      </c>
      <c r="T6" s="79">
        <f>Q6/S6</f>
        <v>0.26984126984126983</v>
      </c>
    </row>
  </sheetData>
  <mergeCells count="12">
    <mergeCell ref="P1:P2"/>
    <mergeCell ref="Q1:T2"/>
    <mergeCell ref="C2:E2"/>
    <mergeCell ref="F2:H2"/>
    <mergeCell ref="I2:K2"/>
    <mergeCell ref="L2:N2"/>
    <mergeCell ref="O1:O2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10D64-E295-4640-B967-EA421BFCBC2A}">
  <sheetPr>
    <tabColor rgb="FFFFC000"/>
    <pageSetUpPr fitToPage="1"/>
  </sheetPr>
  <dimension ref="A1:T6"/>
  <sheetViews>
    <sheetView workbookViewId="0">
      <selection activeCell="O20" sqref="O20"/>
    </sheetView>
  </sheetViews>
  <sheetFormatPr defaultRowHeight="14.4" x14ac:dyDescent="0.3"/>
  <cols>
    <col min="1" max="1" width="5.5546875" style="78" customWidth="1"/>
    <col min="2" max="2" width="20.44140625" style="78" customWidth="1"/>
    <col min="3" max="13" width="5" style="78" customWidth="1"/>
    <col min="14" max="14" width="5.33203125" style="78" customWidth="1"/>
    <col min="15" max="17" width="8" style="78" customWidth="1"/>
    <col min="18" max="18" width="2.33203125" style="78" customWidth="1"/>
    <col min="19" max="19" width="8" style="78" customWidth="1"/>
    <col min="20" max="20" width="10" style="78" customWidth="1"/>
    <col min="21" max="245" width="8.88671875" style="78"/>
    <col min="246" max="246" width="14.5546875" style="78" bestFit="1" customWidth="1"/>
    <col min="247" max="261" width="5" style="78" customWidth="1"/>
    <col min="262" max="270" width="0" style="78" hidden="1" customWidth="1"/>
    <col min="271" max="273" width="8" style="78" customWidth="1"/>
    <col min="274" max="274" width="2.33203125" style="78" customWidth="1"/>
    <col min="275" max="276" width="8" style="78" customWidth="1"/>
    <col min="277" max="501" width="8.88671875" style="78"/>
    <col min="502" max="502" width="14.5546875" style="78" bestFit="1" customWidth="1"/>
    <col min="503" max="517" width="5" style="78" customWidth="1"/>
    <col min="518" max="526" width="0" style="78" hidden="1" customWidth="1"/>
    <col min="527" max="529" width="8" style="78" customWidth="1"/>
    <col min="530" max="530" width="2.33203125" style="78" customWidth="1"/>
    <col min="531" max="532" width="8" style="78" customWidth="1"/>
    <col min="533" max="757" width="8.88671875" style="78"/>
    <col min="758" max="758" width="14.5546875" style="78" bestFit="1" customWidth="1"/>
    <col min="759" max="773" width="5" style="78" customWidth="1"/>
    <col min="774" max="782" width="0" style="78" hidden="1" customWidth="1"/>
    <col min="783" max="785" width="8" style="78" customWidth="1"/>
    <col min="786" max="786" width="2.33203125" style="78" customWidth="1"/>
    <col min="787" max="788" width="8" style="78" customWidth="1"/>
    <col min="789" max="1013" width="8.88671875" style="78"/>
    <col min="1014" max="1014" width="14.5546875" style="78" bestFit="1" customWidth="1"/>
    <col min="1015" max="1029" width="5" style="78" customWidth="1"/>
    <col min="1030" max="1038" width="0" style="78" hidden="1" customWidth="1"/>
    <col min="1039" max="1041" width="8" style="78" customWidth="1"/>
    <col min="1042" max="1042" width="2.33203125" style="78" customWidth="1"/>
    <col min="1043" max="1044" width="8" style="78" customWidth="1"/>
    <col min="1045" max="1269" width="8.88671875" style="78"/>
    <col min="1270" max="1270" width="14.5546875" style="78" bestFit="1" customWidth="1"/>
    <col min="1271" max="1285" width="5" style="78" customWidth="1"/>
    <col min="1286" max="1294" width="0" style="78" hidden="1" customWidth="1"/>
    <col min="1295" max="1297" width="8" style="78" customWidth="1"/>
    <col min="1298" max="1298" width="2.33203125" style="78" customWidth="1"/>
    <col min="1299" max="1300" width="8" style="78" customWidth="1"/>
    <col min="1301" max="1525" width="8.88671875" style="78"/>
    <col min="1526" max="1526" width="14.5546875" style="78" bestFit="1" customWidth="1"/>
    <col min="1527" max="1541" width="5" style="78" customWidth="1"/>
    <col min="1542" max="1550" width="0" style="78" hidden="1" customWidth="1"/>
    <col min="1551" max="1553" width="8" style="78" customWidth="1"/>
    <col min="1554" max="1554" width="2.33203125" style="78" customWidth="1"/>
    <col min="1555" max="1556" width="8" style="78" customWidth="1"/>
    <col min="1557" max="1781" width="8.88671875" style="78"/>
    <col min="1782" max="1782" width="14.5546875" style="78" bestFit="1" customWidth="1"/>
    <col min="1783" max="1797" width="5" style="78" customWidth="1"/>
    <col min="1798" max="1806" width="0" style="78" hidden="1" customWidth="1"/>
    <col min="1807" max="1809" width="8" style="78" customWidth="1"/>
    <col min="1810" max="1810" width="2.33203125" style="78" customWidth="1"/>
    <col min="1811" max="1812" width="8" style="78" customWidth="1"/>
    <col min="1813" max="2037" width="8.88671875" style="78"/>
    <col min="2038" max="2038" width="14.5546875" style="78" bestFit="1" customWidth="1"/>
    <col min="2039" max="2053" width="5" style="78" customWidth="1"/>
    <col min="2054" max="2062" width="0" style="78" hidden="1" customWidth="1"/>
    <col min="2063" max="2065" width="8" style="78" customWidth="1"/>
    <col min="2066" max="2066" width="2.33203125" style="78" customWidth="1"/>
    <col min="2067" max="2068" width="8" style="78" customWidth="1"/>
    <col min="2069" max="2293" width="8.88671875" style="78"/>
    <col min="2294" max="2294" width="14.5546875" style="78" bestFit="1" customWidth="1"/>
    <col min="2295" max="2309" width="5" style="78" customWidth="1"/>
    <col min="2310" max="2318" width="0" style="78" hidden="1" customWidth="1"/>
    <col min="2319" max="2321" width="8" style="78" customWidth="1"/>
    <col min="2322" max="2322" width="2.33203125" style="78" customWidth="1"/>
    <col min="2323" max="2324" width="8" style="78" customWidth="1"/>
    <col min="2325" max="2549" width="8.88671875" style="78"/>
    <col min="2550" max="2550" width="14.5546875" style="78" bestFit="1" customWidth="1"/>
    <col min="2551" max="2565" width="5" style="78" customWidth="1"/>
    <col min="2566" max="2574" width="0" style="78" hidden="1" customWidth="1"/>
    <col min="2575" max="2577" width="8" style="78" customWidth="1"/>
    <col min="2578" max="2578" width="2.33203125" style="78" customWidth="1"/>
    <col min="2579" max="2580" width="8" style="78" customWidth="1"/>
    <col min="2581" max="2805" width="8.88671875" style="78"/>
    <col min="2806" max="2806" width="14.5546875" style="78" bestFit="1" customWidth="1"/>
    <col min="2807" max="2821" width="5" style="78" customWidth="1"/>
    <col min="2822" max="2830" width="0" style="78" hidden="1" customWidth="1"/>
    <col min="2831" max="2833" width="8" style="78" customWidth="1"/>
    <col min="2834" max="2834" width="2.33203125" style="78" customWidth="1"/>
    <col min="2835" max="2836" width="8" style="78" customWidth="1"/>
    <col min="2837" max="3061" width="8.88671875" style="78"/>
    <col min="3062" max="3062" width="14.5546875" style="78" bestFit="1" customWidth="1"/>
    <col min="3063" max="3077" width="5" style="78" customWidth="1"/>
    <col min="3078" max="3086" width="0" style="78" hidden="1" customWidth="1"/>
    <col min="3087" max="3089" width="8" style="78" customWidth="1"/>
    <col min="3090" max="3090" width="2.33203125" style="78" customWidth="1"/>
    <col min="3091" max="3092" width="8" style="78" customWidth="1"/>
    <col min="3093" max="3317" width="8.88671875" style="78"/>
    <col min="3318" max="3318" width="14.5546875" style="78" bestFit="1" customWidth="1"/>
    <col min="3319" max="3333" width="5" style="78" customWidth="1"/>
    <col min="3334" max="3342" width="0" style="78" hidden="1" customWidth="1"/>
    <col min="3343" max="3345" width="8" style="78" customWidth="1"/>
    <col min="3346" max="3346" width="2.33203125" style="78" customWidth="1"/>
    <col min="3347" max="3348" width="8" style="78" customWidth="1"/>
    <col min="3349" max="3573" width="8.88671875" style="78"/>
    <col min="3574" max="3574" width="14.5546875" style="78" bestFit="1" customWidth="1"/>
    <col min="3575" max="3589" width="5" style="78" customWidth="1"/>
    <col min="3590" max="3598" width="0" style="78" hidden="1" customWidth="1"/>
    <col min="3599" max="3601" width="8" style="78" customWidth="1"/>
    <col min="3602" max="3602" width="2.33203125" style="78" customWidth="1"/>
    <col min="3603" max="3604" width="8" style="78" customWidth="1"/>
    <col min="3605" max="3829" width="8.88671875" style="78"/>
    <col min="3830" max="3830" width="14.5546875" style="78" bestFit="1" customWidth="1"/>
    <col min="3831" max="3845" width="5" style="78" customWidth="1"/>
    <col min="3846" max="3854" width="0" style="78" hidden="1" customWidth="1"/>
    <col min="3855" max="3857" width="8" style="78" customWidth="1"/>
    <col min="3858" max="3858" width="2.33203125" style="78" customWidth="1"/>
    <col min="3859" max="3860" width="8" style="78" customWidth="1"/>
    <col min="3861" max="4085" width="8.88671875" style="78"/>
    <col min="4086" max="4086" width="14.5546875" style="78" bestFit="1" customWidth="1"/>
    <col min="4087" max="4101" width="5" style="78" customWidth="1"/>
    <col min="4102" max="4110" width="0" style="78" hidden="1" customWidth="1"/>
    <col min="4111" max="4113" width="8" style="78" customWidth="1"/>
    <col min="4114" max="4114" width="2.33203125" style="78" customWidth="1"/>
    <col min="4115" max="4116" width="8" style="78" customWidth="1"/>
    <col min="4117" max="4341" width="8.88671875" style="78"/>
    <col min="4342" max="4342" width="14.5546875" style="78" bestFit="1" customWidth="1"/>
    <col min="4343" max="4357" width="5" style="78" customWidth="1"/>
    <col min="4358" max="4366" width="0" style="78" hidden="1" customWidth="1"/>
    <col min="4367" max="4369" width="8" style="78" customWidth="1"/>
    <col min="4370" max="4370" width="2.33203125" style="78" customWidth="1"/>
    <col min="4371" max="4372" width="8" style="78" customWidth="1"/>
    <col min="4373" max="4597" width="8.88671875" style="78"/>
    <col min="4598" max="4598" width="14.5546875" style="78" bestFit="1" customWidth="1"/>
    <col min="4599" max="4613" width="5" style="78" customWidth="1"/>
    <col min="4614" max="4622" width="0" style="78" hidden="1" customWidth="1"/>
    <col min="4623" max="4625" width="8" style="78" customWidth="1"/>
    <col min="4626" max="4626" width="2.33203125" style="78" customWidth="1"/>
    <col min="4627" max="4628" width="8" style="78" customWidth="1"/>
    <col min="4629" max="4853" width="8.88671875" style="78"/>
    <col min="4854" max="4854" width="14.5546875" style="78" bestFit="1" customWidth="1"/>
    <col min="4855" max="4869" width="5" style="78" customWidth="1"/>
    <col min="4870" max="4878" width="0" style="78" hidden="1" customWidth="1"/>
    <col min="4879" max="4881" width="8" style="78" customWidth="1"/>
    <col min="4882" max="4882" width="2.33203125" style="78" customWidth="1"/>
    <col min="4883" max="4884" width="8" style="78" customWidth="1"/>
    <col min="4885" max="5109" width="8.88671875" style="78"/>
    <col min="5110" max="5110" width="14.5546875" style="78" bestFit="1" customWidth="1"/>
    <col min="5111" max="5125" width="5" style="78" customWidth="1"/>
    <col min="5126" max="5134" width="0" style="78" hidden="1" customWidth="1"/>
    <col min="5135" max="5137" width="8" style="78" customWidth="1"/>
    <col min="5138" max="5138" width="2.33203125" style="78" customWidth="1"/>
    <col min="5139" max="5140" width="8" style="78" customWidth="1"/>
    <col min="5141" max="5365" width="8.88671875" style="78"/>
    <col min="5366" max="5366" width="14.5546875" style="78" bestFit="1" customWidth="1"/>
    <col min="5367" max="5381" width="5" style="78" customWidth="1"/>
    <col min="5382" max="5390" width="0" style="78" hidden="1" customWidth="1"/>
    <col min="5391" max="5393" width="8" style="78" customWidth="1"/>
    <col min="5394" max="5394" width="2.33203125" style="78" customWidth="1"/>
    <col min="5395" max="5396" width="8" style="78" customWidth="1"/>
    <col min="5397" max="5621" width="8.88671875" style="78"/>
    <col min="5622" max="5622" width="14.5546875" style="78" bestFit="1" customWidth="1"/>
    <col min="5623" max="5637" width="5" style="78" customWidth="1"/>
    <col min="5638" max="5646" width="0" style="78" hidden="1" customWidth="1"/>
    <col min="5647" max="5649" width="8" style="78" customWidth="1"/>
    <col min="5650" max="5650" width="2.33203125" style="78" customWidth="1"/>
    <col min="5651" max="5652" width="8" style="78" customWidth="1"/>
    <col min="5653" max="5877" width="8.88671875" style="78"/>
    <col min="5878" max="5878" width="14.5546875" style="78" bestFit="1" customWidth="1"/>
    <col min="5879" max="5893" width="5" style="78" customWidth="1"/>
    <col min="5894" max="5902" width="0" style="78" hidden="1" customWidth="1"/>
    <col min="5903" max="5905" width="8" style="78" customWidth="1"/>
    <col min="5906" max="5906" width="2.33203125" style="78" customWidth="1"/>
    <col min="5907" max="5908" width="8" style="78" customWidth="1"/>
    <col min="5909" max="6133" width="8.88671875" style="78"/>
    <col min="6134" max="6134" width="14.5546875" style="78" bestFit="1" customWidth="1"/>
    <col min="6135" max="6149" width="5" style="78" customWidth="1"/>
    <col min="6150" max="6158" width="0" style="78" hidden="1" customWidth="1"/>
    <col min="6159" max="6161" width="8" style="78" customWidth="1"/>
    <col min="6162" max="6162" width="2.33203125" style="78" customWidth="1"/>
    <col min="6163" max="6164" width="8" style="78" customWidth="1"/>
    <col min="6165" max="6389" width="8.88671875" style="78"/>
    <col min="6390" max="6390" width="14.5546875" style="78" bestFit="1" customWidth="1"/>
    <col min="6391" max="6405" width="5" style="78" customWidth="1"/>
    <col min="6406" max="6414" width="0" style="78" hidden="1" customWidth="1"/>
    <col min="6415" max="6417" width="8" style="78" customWidth="1"/>
    <col min="6418" max="6418" width="2.33203125" style="78" customWidth="1"/>
    <col min="6419" max="6420" width="8" style="78" customWidth="1"/>
    <col min="6421" max="6645" width="8.88671875" style="78"/>
    <col min="6646" max="6646" width="14.5546875" style="78" bestFit="1" customWidth="1"/>
    <col min="6647" max="6661" width="5" style="78" customWidth="1"/>
    <col min="6662" max="6670" width="0" style="78" hidden="1" customWidth="1"/>
    <col min="6671" max="6673" width="8" style="78" customWidth="1"/>
    <col min="6674" max="6674" width="2.33203125" style="78" customWidth="1"/>
    <col min="6675" max="6676" width="8" style="78" customWidth="1"/>
    <col min="6677" max="6901" width="8.88671875" style="78"/>
    <col min="6902" max="6902" width="14.5546875" style="78" bestFit="1" customWidth="1"/>
    <col min="6903" max="6917" width="5" style="78" customWidth="1"/>
    <col min="6918" max="6926" width="0" style="78" hidden="1" customWidth="1"/>
    <col min="6927" max="6929" width="8" style="78" customWidth="1"/>
    <col min="6930" max="6930" width="2.33203125" style="78" customWidth="1"/>
    <col min="6931" max="6932" width="8" style="78" customWidth="1"/>
    <col min="6933" max="7157" width="8.88671875" style="78"/>
    <col min="7158" max="7158" width="14.5546875" style="78" bestFit="1" customWidth="1"/>
    <col min="7159" max="7173" width="5" style="78" customWidth="1"/>
    <col min="7174" max="7182" width="0" style="78" hidden="1" customWidth="1"/>
    <col min="7183" max="7185" width="8" style="78" customWidth="1"/>
    <col min="7186" max="7186" width="2.33203125" style="78" customWidth="1"/>
    <col min="7187" max="7188" width="8" style="78" customWidth="1"/>
    <col min="7189" max="7413" width="8.88671875" style="78"/>
    <col min="7414" max="7414" width="14.5546875" style="78" bestFit="1" customWidth="1"/>
    <col min="7415" max="7429" width="5" style="78" customWidth="1"/>
    <col min="7430" max="7438" width="0" style="78" hidden="1" customWidth="1"/>
    <col min="7439" max="7441" width="8" style="78" customWidth="1"/>
    <col min="7442" max="7442" width="2.33203125" style="78" customWidth="1"/>
    <col min="7443" max="7444" width="8" style="78" customWidth="1"/>
    <col min="7445" max="7669" width="8.88671875" style="78"/>
    <col min="7670" max="7670" width="14.5546875" style="78" bestFit="1" customWidth="1"/>
    <col min="7671" max="7685" width="5" style="78" customWidth="1"/>
    <col min="7686" max="7694" width="0" style="78" hidden="1" customWidth="1"/>
    <col min="7695" max="7697" width="8" style="78" customWidth="1"/>
    <col min="7698" max="7698" width="2.33203125" style="78" customWidth="1"/>
    <col min="7699" max="7700" width="8" style="78" customWidth="1"/>
    <col min="7701" max="7925" width="8.88671875" style="78"/>
    <col min="7926" max="7926" width="14.5546875" style="78" bestFit="1" customWidth="1"/>
    <col min="7927" max="7941" width="5" style="78" customWidth="1"/>
    <col min="7942" max="7950" width="0" style="78" hidden="1" customWidth="1"/>
    <col min="7951" max="7953" width="8" style="78" customWidth="1"/>
    <col min="7954" max="7954" width="2.33203125" style="78" customWidth="1"/>
    <col min="7955" max="7956" width="8" style="78" customWidth="1"/>
    <col min="7957" max="8181" width="8.88671875" style="78"/>
    <col min="8182" max="8182" width="14.5546875" style="78" bestFit="1" customWidth="1"/>
    <col min="8183" max="8197" width="5" style="78" customWidth="1"/>
    <col min="8198" max="8206" width="0" style="78" hidden="1" customWidth="1"/>
    <col min="8207" max="8209" width="8" style="78" customWidth="1"/>
    <col min="8210" max="8210" width="2.33203125" style="78" customWidth="1"/>
    <col min="8211" max="8212" width="8" style="78" customWidth="1"/>
    <col min="8213" max="8437" width="8.88671875" style="78"/>
    <col min="8438" max="8438" width="14.5546875" style="78" bestFit="1" customWidth="1"/>
    <col min="8439" max="8453" width="5" style="78" customWidth="1"/>
    <col min="8454" max="8462" width="0" style="78" hidden="1" customWidth="1"/>
    <col min="8463" max="8465" width="8" style="78" customWidth="1"/>
    <col min="8466" max="8466" width="2.33203125" style="78" customWidth="1"/>
    <col min="8467" max="8468" width="8" style="78" customWidth="1"/>
    <col min="8469" max="8693" width="8.88671875" style="78"/>
    <col min="8694" max="8694" width="14.5546875" style="78" bestFit="1" customWidth="1"/>
    <col min="8695" max="8709" width="5" style="78" customWidth="1"/>
    <col min="8710" max="8718" width="0" style="78" hidden="1" customWidth="1"/>
    <col min="8719" max="8721" width="8" style="78" customWidth="1"/>
    <col min="8722" max="8722" width="2.33203125" style="78" customWidth="1"/>
    <col min="8723" max="8724" width="8" style="78" customWidth="1"/>
    <col min="8725" max="8949" width="8.88671875" style="78"/>
    <col min="8950" max="8950" width="14.5546875" style="78" bestFit="1" customWidth="1"/>
    <col min="8951" max="8965" width="5" style="78" customWidth="1"/>
    <col min="8966" max="8974" width="0" style="78" hidden="1" customWidth="1"/>
    <col min="8975" max="8977" width="8" style="78" customWidth="1"/>
    <col min="8978" max="8978" width="2.33203125" style="78" customWidth="1"/>
    <col min="8979" max="8980" width="8" style="78" customWidth="1"/>
    <col min="8981" max="9205" width="8.88671875" style="78"/>
    <col min="9206" max="9206" width="14.5546875" style="78" bestFit="1" customWidth="1"/>
    <col min="9207" max="9221" width="5" style="78" customWidth="1"/>
    <col min="9222" max="9230" width="0" style="78" hidden="1" customWidth="1"/>
    <col min="9231" max="9233" width="8" style="78" customWidth="1"/>
    <col min="9234" max="9234" width="2.33203125" style="78" customWidth="1"/>
    <col min="9235" max="9236" width="8" style="78" customWidth="1"/>
    <col min="9237" max="9461" width="8.88671875" style="78"/>
    <col min="9462" max="9462" width="14.5546875" style="78" bestFit="1" customWidth="1"/>
    <col min="9463" max="9477" width="5" style="78" customWidth="1"/>
    <col min="9478" max="9486" width="0" style="78" hidden="1" customWidth="1"/>
    <col min="9487" max="9489" width="8" style="78" customWidth="1"/>
    <col min="9490" max="9490" width="2.33203125" style="78" customWidth="1"/>
    <col min="9491" max="9492" width="8" style="78" customWidth="1"/>
    <col min="9493" max="9717" width="8.88671875" style="78"/>
    <col min="9718" max="9718" width="14.5546875" style="78" bestFit="1" customWidth="1"/>
    <col min="9719" max="9733" width="5" style="78" customWidth="1"/>
    <col min="9734" max="9742" width="0" style="78" hidden="1" customWidth="1"/>
    <col min="9743" max="9745" width="8" style="78" customWidth="1"/>
    <col min="9746" max="9746" width="2.33203125" style="78" customWidth="1"/>
    <col min="9747" max="9748" width="8" style="78" customWidth="1"/>
    <col min="9749" max="9973" width="8.88671875" style="78"/>
    <col min="9974" max="9974" width="14.5546875" style="78" bestFit="1" customWidth="1"/>
    <col min="9975" max="9989" width="5" style="78" customWidth="1"/>
    <col min="9990" max="9998" width="0" style="78" hidden="1" customWidth="1"/>
    <col min="9999" max="10001" width="8" style="78" customWidth="1"/>
    <col min="10002" max="10002" width="2.33203125" style="78" customWidth="1"/>
    <col min="10003" max="10004" width="8" style="78" customWidth="1"/>
    <col min="10005" max="10229" width="8.88671875" style="78"/>
    <col min="10230" max="10230" width="14.5546875" style="78" bestFit="1" customWidth="1"/>
    <col min="10231" max="10245" width="5" style="78" customWidth="1"/>
    <col min="10246" max="10254" width="0" style="78" hidden="1" customWidth="1"/>
    <col min="10255" max="10257" width="8" style="78" customWidth="1"/>
    <col min="10258" max="10258" width="2.33203125" style="78" customWidth="1"/>
    <col min="10259" max="10260" width="8" style="78" customWidth="1"/>
    <col min="10261" max="10485" width="8.88671875" style="78"/>
    <col min="10486" max="10486" width="14.5546875" style="78" bestFit="1" customWidth="1"/>
    <col min="10487" max="10501" width="5" style="78" customWidth="1"/>
    <col min="10502" max="10510" width="0" style="78" hidden="1" customWidth="1"/>
    <col min="10511" max="10513" width="8" style="78" customWidth="1"/>
    <col min="10514" max="10514" width="2.33203125" style="78" customWidth="1"/>
    <col min="10515" max="10516" width="8" style="78" customWidth="1"/>
    <col min="10517" max="10741" width="8.88671875" style="78"/>
    <col min="10742" max="10742" width="14.5546875" style="78" bestFit="1" customWidth="1"/>
    <col min="10743" max="10757" width="5" style="78" customWidth="1"/>
    <col min="10758" max="10766" width="0" style="78" hidden="1" customWidth="1"/>
    <col min="10767" max="10769" width="8" style="78" customWidth="1"/>
    <col min="10770" max="10770" width="2.33203125" style="78" customWidth="1"/>
    <col min="10771" max="10772" width="8" style="78" customWidth="1"/>
    <col min="10773" max="10997" width="8.88671875" style="78"/>
    <col min="10998" max="10998" width="14.5546875" style="78" bestFit="1" customWidth="1"/>
    <col min="10999" max="11013" width="5" style="78" customWidth="1"/>
    <col min="11014" max="11022" width="0" style="78" hidden="1" customWidth="1"/>
    <col min="11023" max="11025" width="8" style="78" customWidth="1"/>
    <col min="11026" max="11026" width="2.33203125" style="78" customWidth="1"/>
    <col min="11027" max="11028" width="8" style="78" customWidth="1"/>
    <col min="11029" max="11253" width="8.88671875" style="78"/>
    <col min="11254" max="11254" width="14.5546875" style="78" bestFit="1" customWidth="1"/>
    <col min="11255" max="11269" width="5" style="78" customWidth="1"/>
    <col min="11270" max="11278" width="0" style="78" hidden="1" customWidth="1"/>
    <col min="11279" max="11281" width="8" style="78" customWidth="1"/>
    <col min="11282" max="11282" width="2.33203125" style="78" customWidth="1"/>
    <col min="11283" max="11284" width="8" style="78" customWidth="1"/>
    <col min="11285" max="11509" width="8.88671875" style="78"/>
    <col min="11510" max="11510" width="14.5546875" style="78" bestFit="1" customWidth="1"/>
    <col min="11511" max="11525" width="5" style="78" customWidth="1"/>
    <col min="11526" max="11534" width="0" style="78" hidden="1" customWidth="1"/>
    <col min="11535" max="11537" width="8" style="78" customWidth="1"/>
    <col min="11538" max="11538" width="2.33203125" style="78" customWidth="1"/>
    <col min="11539" max="11540" width="8" style="78" customWidth="1"/>
    <col min="11541" max="11765" width="8.88671875" style="78"/>
    <col min="11766" max="11766" width="14.5546875" style="78" bestFit="1" customWidth="1"/>
    <col min="11767" max="11781" width="5" style="78" customWidth="1"/>
    <col min="11782" max="11790" width="0" style="78" hidden="1" customWidth="1"/>
    <col min="11791" max="11793" width="8" style="78" customWidth="1"/>
    <col min="11794" max="11794" width="2.33203125" style="78" customWidth="1"/>
    <col min="11795" max="11796" width="8" style="78" customWidth="1"/>
    <col min="11797" max="12021" width="8.88671875" style="78"/>
    <col min="12022" max="12022" width="14.5546875" style="78" bestFit="1" customWidth="1"/>
    <col min="12023" max="12037" width="5" style="78" customWidth="1"/>
    <col min="12038" max="12046" width="0" style="78" hidden="1" customWidth="1"/>
    <col min="12047" max="12049" width="8" style="78" customWidth="1"/>
    <col min="12050" max="12050" width="2.33203125" style="78" customWidth="1"/>
    <col min="12051" max="12052" width="8" style="78" customWidth="1"/>
    <col min="12053" max="12277" width="8.88671875" style="78"/>
    <col min="12278" max="12278" width="14.5546875" style="78" bestFit="1" customWidth="1"/>
    <col min="12279" max="12293" width="5" style="78" customWidth="1"/>
    <col min="12294" max="12302" width="0" style="78" hidden="1" customWidth="1"/>
    <col min="12303" max="12305" width="8" style="78" customWidth="1"/>
    <col min="12306" max="12306" width="2.33203125" style="78" customWidth="1"/>
    <col min="12307" max="12308" width="8" style="78" customWidth="1"/>
    <col min="12309" max="12533" width="8.88671875" style="78"/>
    <col min="12534" max="12534" width="14.5546875" style="78" bestFit="1" customWidth="1"/>
    <col min="12535" max="12549" width="5" style="78" customWidth="1"/>
    <col min="12550" max="12558" width="0" style="78" hidden="1" customWidth="1"/>
    <col min="12559" max="12561" width="8" style="78" customWidth="1"/>
    <col min="12562" max="12562" width="2.33203125" style="78" customWidth="1"/>
    <col min="12563" max="12564" width="8" style="78" customWidth="1"/>
    <col min="12565" max="12789" width="8.88671875" style="78"/>
    <col min="12790" max="12790" width="14.5546875" style="78" bestFit="1" customWidth="1"/>
    <col min="12791" max="12805" width="5" style="78" customWidth="1"/>
    <col min="12806" max="12814" width="0" style="78" hidden="1" customWidth="1"/>
    <col min="12815" max="12817" width="8" style="78" customWidth="1"/>
    <col min="12818" max="12818" width="2.33203125" style="78" customWidth="1"/>
    <col min="12819" max="12820" width="8" style="78" customWidth="1"/>
    <col min="12821" max="13045" width="8.88671875" style="78"/>
    <col min="13046" max="13046" width="14.5546875" style="78" bestFit="1" customWidth="1"/>
    <col min="13047" max="13061" width="5" style="78" customWidth="1"/>
    <col min="13062" max="13070" width="0" style="78" hidden="1" customWidth="1"/>
    <col min="13071" max="13073" width="8" style="78" customWidth="1"/>
    <col min="13074" max="13074" width="2.33203125" style="78" customWidth="1"/>
    <col min="13075" max="13076" width="8" style="78" customWidth="1"/>
    <col min="13077" max="13301" width="8.88671875" style="78"/>
    <col min="13302" max="13302" width="14.5546875" style="78" bestFit="1" customWidth="1"/>
    <col min="13303" max="13317" width="5" style="78" customWidth="1"/>
    <col min="13318" max="13326" width="0" style="78" hidden="1" customWidth="1"/>
    <col min="13327" max="13329" width="8" style="78" customWidth="1"/>
    <col min="13330" max="13330" width="2.33203125" style="78" customWidth="1"/>
    <col min="13331" max="13332" width="8" style="78" customWidth="1"/>
    <col min="13333" max="13557" width="8.88671875" style="78"/>
    <col min="13558" max="13558" width="14.5546875" style="78" bestFit="1" customWidth="1"/>
    <col min="13559" max="13573" width="5" style="78" customWidth="1"/>
    <col min="13574" max="13582" width="0" style="78" hidden="1" customWidth="1"/>
    <col min="13583" max="13585" width="8" style="78" customWidth="1"/>
    <col min="13586" max="13586" width="2.33203125" style="78" customWidth="1"/>
    <col min="13587" max="13588" width="8" style="78" customWidth="1"/>
    <col min="13589" max="13813" width="8.88671875" style="78"/>
    <col min="13814" max="13814" width="14.5546875" style="78" bestFit="1" customWidth="1"/>
    <col min="13815" max="13829" width="5" style="78" customWidth="1"/>
    <col min="13830" max="13838" width="0" style="78" hidden="1" customWidth="1"/>
    <col min="13839" max="13841" width="8" style="78" customWidth="1"/>
    <col min="13842" max="13842" width="2.33203125" style="78" customWidth="1"/>
    <col min="13843" max="13844" width="8" style="78" customWidth="1"/>
    <col min="13845" max="14069" width="8.88671875" style="78"/>
    <col min="14070" max="14070" width="14.5546875" style="78" bestFit="1" customWidth="1"/>
    <col min="14071" max="14085" width="5" style="78" customWidth="1"/>
    <col min="14086" max="14094" width="0" style="78" hidden="1" customWidth="1"/>
    <col min="14095" max="14097" width="8" style="78" customWidth="1"/>
    <col min="14098" max="14098" width="2.33203125" style="78" customWidth="1"/>
    <col min="14099" max="14100" width="8" style="78" customWidth="1"/>
    <col min="14101" max="14325" width="8.88671875" style="78"/>
    <col min="14326" max="14326" width="14.5546875" style="78" bestFit="1" customWidth="1"/>
    <col min="14327" max="14341" width="5" style="78" customWidth="1"/>
    <col min="14342" max="14350" width="0" style="78" hidden="1" customWidth="1"/>
    <col min="14351" max="14353" width="8" style="78" customWidth="1"/>
    <col min="14354" max="14354" width="2.33203125" style="78" customWidth="1"/>
    <col min="14355" max="14356" width="8" style="78" customWidth="1"/>
    <col min="14357" max="14581" width="8.88671875" style="78"/>
    <col min="14582" max="14582" width="14.5546875" style="78" bestFit="1" customWidth="1"/>
    <col min="14583" max="14597" width="5" style="78" customWidth="1"/>
    <col min="14598" max="14606" width="0" style="78" hidden="1" customWidth="1"/>
    <col min="14607" max="14609" width="8" style="78" customWidth="1"/>
    <col min="14610" max="14610" width="2.33203125" style="78" customWidth="1"/>
    <col min="14611" max="14612" width="8" style="78" customWidth="1"/>
    <col min="14613" max="14837" width="8.88671875" style="78"/>
    <col min="14838" max="14838" width="14.5546875" style="78" bestFit="1" customWidth="1"/>
    <col min="14839" max="14853" width="5" style="78" customWidth="1"/>
    <col min="14854" max="14862" width="0" style="78" hidden="1" customWidth="1"/>
    <col min="14863" max="14865" width="8" style="78" customWidth="1"/>
    <col min="14866" max="14866" width="2.33203125" style="78" customWidth="1"/>
    <col min="14867" max="14868" width="8" style="78" customWidth="1"/>
    <col min="14869" max="15093" width="8.88671875" style="78"/>
    <col min="15094" max="15094" width="14.5546875" style="78" bestFit="1" customWidth="1"/>
    <col min="15095" max="15109" width="5" style="78" customWidth="1"/>
    <col min="15110" max="15118" width="0" style="78" hidden="1" customWidth="1"/>
    <col min="15119" max="15121" width="8" style="78" customWidth="1"/>
    <col min="15122" max="15122" width="2.33203125" style="78" customWidth="1"/>
    <col min="15123" max="15124" width="8" style="78" customWidth="1"/>
    <col min="15125" max="15349" width="8.88671875" style="78"/>
    <col min="15350" max="15350" width="14.5546875" style="78" bestFit="1" customWidth="1"/>
    <col min="15351" max="15365" width="5" style="78" customWidth="1"/>
    <col min="15366" max="15374" width="0" style="78" hidden="1" customWidth="1"/>
    <col min="15375" max="15377" width="8" style="78" customWidth="1"/>
    <col min="15378" max="15378" width="2.33203125" style="78" customWidth="1"/>
    <col min="15379" max="15380" width="8" style="78" customWidth="1"/>
    <col min="15381" max="15605" width="8.88671875" style="78"/>
    <col min="15606" max="15606" width="14.5546875" style="78" bestFit="1" customWidth="1"/>
    <col min="15607" max="15621" width="5" style="78" customWidth="1"/>
    <col min="15622" max="15630" width="0" style="78" hidden="1" customWidth="1"/>
    <col min="15631" max="15633" width="8" style="78" customWidth="1"/>
    <col min="15634" max="15634" width="2.33203125" style="78" customWidth="1"/>
    <col min="15635" max="15636" width="8" style="78" customWidth="1"/>
    <col min="15637" max="15861" width="8.88671875" style="78"/>
    <col min="15862" max="15862" width="14.5546875" style="78" bestFit="1" customWidth="1"/>
    <col min="15863" max="15877" width="5" style="78" customWidth="1"/>
    <col min="15878" max="15886" width="0" style="78" hidden="1" customWidth="1"/>
    <col min="15887" max="15889" width="8" style="78" customWidth="1"/>
    <col min="15890" max="15890" width="2.33203125" style="78" customWidth="1"/>
    <col min="15891" max="15892" width="8" style="78" customWidth="1"/>
    <col min="15893" max="16117" width="8.88671875" style="78"/>
    <col min="16118" max="16118" width="14.5546875" style="78" bestFit="1" customWidth="1"/>
    <col min="16119" max="16133" width="5" style="78" customWidth="1"/>
    <col min="16134" max="16142" width="0" style="78" hidden="1" customWidth="1"/>
    <col min="16143" max="16145" width="8" style="78" customWidth="1"/>
    <col min="16146" max="16146" width="2.33203125" style="78" customWidth="1"/>
    <col min="16147" max="16148" width="8" style="78" customWidth="1"/>
    <col min="16149" max="16384" width="8.88671875" style="78"/>
  </cols>
  <sheetData>
    <row r="1" spans="1:20" x14ac:dyDescent="0.3">
      <c r="A1" s="278" t="s">
        <v>71</v>
      </c>
      <c r="B1" s="279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8" t="s">
        <v>22</v>
      </c>
      <c r="P1" s="259" t="s">
        <v>23</v>
      </c>
      <c r="Q1" s="259" t="s">
        <v>24</v>
      </c>
      <c r="R1" s="259"/>
      <c r="S1" s="259"/>
      <c r="T1" s="261"/>
    </row>
    <row r="2" spans="1:20" ht="15" thickBot="1" x14ac:dyDescent="0.35">
      <c r="A2" s="280"/>
      <c r="B2" s="281"/>
      <c r="C2" s="244" t="str">
        <f>B3</f>
        <v>Lanškroun B</v>
      </c>
      <c r="D2" s="260"/>
      <c r="E2" s="262"/>
      <c r="F2" s="244" t="str">
        <f>B4</f>
        <v>Volejbal Ostrava D</v>
      </c>
      <c r="G2" s="260"/>
      <c r="H2" s="262"/>
      <c r="I2" s="244" t="str">
        <f>B5</f>
        <v>Green Hnojník A</v>
      </c>
      <c r="J2" s="260"/>
      <c r="K2" s="262"/>
      <c r="L2" s="244" t="str">
        <f>B6</f>
        <v>Green Baška B</v>
      </c>
      <c r="M2" s="260"/>
      <c r="N2" s="262"/>
      <c r="O2" s="269"/>
      <c r="P2" s="260"/>
      <c r="Q2" s="260"/>
      <c r="R2" s="260"/>
      <c r="S2" s="260"/>
      <c r="T2" s="262"/>
    </row>
    <row r="3" spans="1:20" ht="21" x14ac:dyDescent="0.3">
      <c r="A3" s="18" t="s">
        <v>18</v>
      </c>
      <c r="B3" s="19" t="s">
        <v>48</v>
      </c>
      <c r="C3" s="130"/>
      <c r="D3" s="129"/>
      <c r="E3" s="128"/>
      <c r="F3" s="23">
        <v>15</v>
      </c>
      <c r="G3" s="24" t="s">
        <v>26</v>
      </c>
      <c r="H3" s="25">
        <v>5</v>
      </c>
      <c r="I3" s="23">
        <v>24</v>
      </c>
      <c r="J3" s="24" t="s">
        <v>26</v>
      </c>
      <c r="K3" s="25">
        <v>0</v>
      </c>
      <c r="L3" s="23">
        <v>24</v>
      </c>
      <c r="M3" s="24" t="s">
        <v>26</v>
      </c>
      <c r="N3" s="25">
        <v>2</v>
      </c>
      <c r="O3" s="98">
        <f>SUM(IF(C3&gt;E3,1,0),IF(F3&gt;H3,1,0),IF(I3&gt;K3,1,0),IF(L3&gt;N3,1,0))</f>
        <v>3</v>
      </c>
      <c r="P3" s="71">
        <v>1</v>
      </c>
      <c r="Q3" s="24">
        <f>C3+F3+I3+L3</f>
        <v>63</v>
      </c>
      <c r="R3" s="24" t="s">
        <v>26</v>
      </c>
      <c r="S3" s="24">
        <f>E3+H3+K3+N3</f>
        <v>7</v>
      </c>
      <c r="T3" s="25">
        <f>Q3/S3</f>
        <v>9</v>
      </c>
    </row>
    <row r="4" spans="1:20" ht="21" x14ac:dyDescent="0.3">
      <c r="A4" s="34" t="s">
        <v>19</v>
      </c>
      <c r="B4" s="97" t="s">
        <v>40</v>
      </c>
      <c r="C4" s="95">
        <f>H3</f>
        <v>5</v>
      </c>
      <c r="D4" s="96" t="s">
        <v>26</v>
      </c>
      <c r="E4" s="94">
        <f>F3</f>
        <v>15</v>
      </c>
      <c r="F4" s="127"/>
      <c r="G4" s="126"/>
      <c r="H4" s="125"/>
      <c r="I4" s="90">
        <v>8</v>
      </c>
      <c r="J4" s="54" t="s">
        <v>26</v>
      </c>
      <c r="K4" s="89">
        <v>7</v>
      </c>
      <c r="L4" s="90">
        <v>17</v>
      </c>
      <c r="M4" s="54" t="s">
        <v>26</v>
      </c>
      <c r="N4" s="89">
        <v>7</v>
      </c>
      <c r="O4" s="88">
        <f>SUM(IF(C4&gt;E4,1,0),IF(F4&gt;H4,1,0),IF(I4&gt;K4,1,0),IF(L4&gt;N4,1,0))</f>
        <v>2</v>
      </c>
      <c r="P4" s="124">
        <v>2</v>
      </c>
      <c r="Q4" s="54">
        <f>C4+F4+I4+L4</f>
        <v>30</v>
      </c>
      <c r="R4" s="54" t="s">
        <v>26</v>
      </c>
      <c r="S4" s="54">
        <f>E4+H4+K4+N4</f>
        <v>29</v>
      </c>
      <c r="T4" s="89">
        <f>Q4/S4</f>
        <v>1.0344827586206897</v>
      </c>
    </row>
    <row r="5" spans="1:20" ht="21" x14ac:dyDescent="0.3">
      <c r="A5" s="34" t="s">
        <v>20</v>
      </c>
      <c r="B5" s="97" t="s">
        <v>65</v>
      </c>
      <c r="C5" s="95">
        <f>K3</f>
        <v>0</v>
      </c>
      <c r="D5" s="96" t="s">
        <v>26</v>
      </c>
      <c r="E5" s="94">
        <f>I3</f>
        <v>24</v>
      </c>
      <c r="F5" s="95">
        <f>K4</f>
        <v>7</v>
      </c>
      <c r="G5" s="96" t="s">
        <v>26</v>
      </c>
      <c r="H5" s="94">
        <f>I4</f>
        <v>8</v>
      </c>
      <c r="I5" s="127"/>
      <c r="J5" s="126"/>
      <c r="K5" s="125"/>
      <c r="L5" s="90">
        <v>9</v>
      </c>
      <c r="M5" s="54" t="s">
        <v>26</v>
      </c>
      <c r="N5" s="89">
        <v>14</v>
      </c>
      <c r="O5" s="88">
        <f>SUM(IF(C5&gt;E5,1,0),IF(F5&gt;H5,1,0),IF(I5&gt;K5,1,0),IF(L5&gt;N5,1,0))</f>
        <v>0</v>
      </c>
      <c r="P5" s="124">
        <v>4</v>
      </c>
      <c r="Q5" s="54">
        <f>C5+F5+I5+L5</f>
        <v>16</v>
      </c>
      <c r="R5" s="54" t="s">
        <v>26</v>
      </c>
      <c r="S5" s="54">
        <f>E5+H5+K5+N5</f>
        <v>46</v>
      </c>
      <c r="T5" s="89">
        <f>Q5/S5</f>
        <v>0.34782608695652173</v>
      </c>
    </row>
    <row r="6" spans="1:20" ht="21.6" thickBot="1" x14ac:dyDescent="0.35">
      <c r="A6" s="17" t="s">
        <v>21</v>
      </c>
      <c r="B6" s="55" t="s">
        <v>70</v>
      </c>
      <c r="C6" s="56">
        <f>N3</f>
        <v>2</v>
      </c>
      <c r="D6" s="57" t="s">
        <v>26</v>
      </c>
      <c r="E6" s="58">
        <f>L3</f>
        <v>24</v>
      </c>
      <c r="F6" s="56">
        <f>N4</f>
        <v>7</v>
      </c>
      <c r="G6" s="57" t="s">
        <v>26</v>
      </c>
      <c r="H6" s="58">
        <f>L4</f>
        <v>17</v>
      </c>
      <c r="I6" s="56">
        <f>N5</f>
        <v>14</v>
      </c>
      <c r="J6" s="57" t="s">
        <v>26</v>
      </c>
      <c r="K6" s="58">
        <f>L5</f>
        <v>9</v>
      </c>
      <c r="L6" s="123"/>
      <c r="M6" s="122"/>
      <c r="N6" s="121"/>
      <c r="O6" s="82">
        <f>SUM(IF(C6&gt;E6,1,0),IF(F6&gt;H6,1,0),IF(I6&gt;K6,1,0),IF(L6&gt;N6,1,0))</f>
        <v>1</v>
      </c>
      <c r="P6" s="120">
        <v>3</v>
      </c>
      <c r="Q6" s="80">
        <f>C6+F6+I6+L6</f>
        <v>23</v>
      </c>
      <c r="R6" s="80" t="s">
        <v>26</v>
      </c>
      <c r="S6" s="80">
        <f>E6+H6+K6+N6</f>
        <v>50</v>
      </c>
      <c r="T6" s="79">
        <f>Q6/S6</f>
        <v>0.46</v>
      </c>
    </row>
  </sheetData>
  <mergeCells count="12">
    <mergeCell ref="P1:P2"/>
    <mergeCell ref="Q1:T2"/>
    <mergeCell ref="C2:E2"/>
    <mergeCell ref="F2:H2"/>
    <mergeCell ref="I2:K2"/>
    <mergeCell ref="L2:N2"/>
    <mergeCell ref="O1:O2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D08B2-508A-4871-8BE9-1432EB7D4856}">
  <sheetPr>
    <tabColor rgb="FFFFC000"/>
    <pageSetUpPr fitToPage="1"/>
  </sheetPr>
  <dimension ref="A1:T6"/>
  <sheetViews>
    <sheetView workbookViewId="0">
      <selection activeCell="C3" sqref="C1:N1048576"/>
    </sheetView>
  </sheetViews>
  <sheetFormatPr defaultRowHeight="14.4" x14ac:dyDescent="0.3"/>
  <cols>
    <col min="1" max="1" width="5.5546875" style="78" customWidth="1"/>
    <col min="2" max="2" width="20.44140625" style="78" customWidth="1"/>
    <col min="3" max="14" width="5.77734375" style="78" customWidth="1"/>
    <col min="15" max="17" width="8" style="78" customWidth="1"/>
    <col min="18" max="18" width="2.33203125" style="78" customWidth="1"/>
    <col min="19" max="19" width="8" style="78" customWidth="1"/>
    <col min="20" max="20" width="10" style="78" customWidth="1"/>
    <col min="21" max="245" width="8.88671875" style="78"/>
    <col min="246" max="246" width="14.5546875" style="78" bestFit="1" customWidth="1"/>
    <col min="247" max="261" width="5" style="78" customWidth="1"/>
    <col min="262" max="270" width="0" style="78" hidden="1" customWidth="1"/>
    <col min="271" max="273" width="8" style="78" customWidth="1"/>
    <col min="274" max="274" width="2.33203125" style="78" customWidth="1"/>
    <col min="275" max="276" width="8" style="78" customWidth="1"/>
    <col min="277" max="501" width="8.88671875" style="78"/>
    <col min="502" max="502" width="14.5546875" style="78" bestFit="1" customWidth="1"/>
    <col min="503" max="517" width="5" style="78" customWidth="1"/>
    <col min="518" max="526" width="0" style="78" hidden="1" customWidth="1"/>
    <col min="527" max="529" width="8" style="78" customWidth="1"/>
    <col min="530" max="530" width="2.33203125" style="78" customWidth="1"/>
    <col min="531" max="532" width="8" style="78" customWidth="1"/>
    <col min="533" max="757" width="8.88671875" style="78"/>
    <col min="758" max="758" width="14.5546875" style="78" bestFit="1" customWidth="1"/>
    <col min="759" max="773" width="5" style="78" customWidth="1"/>
    <col min="774" max="782" width="0" style="78" hidden="1" customWidth="1"/>
    <col min="783" max="785" width="8" style="78" customWidth="1"/>
    <col min="786" max="786" width="2.33203125" style="78" customWidth="1"/>
    <col min="787" max="788" width="8" style="78" customWidth="1"/>
    <col min="789" max="1013" width="8.88671875" style="78"/>
    <col min="1014" max="1014" width="14.5546875" style="78" bestFit="1" customWidth="1"/>
    <col min="1015" max="1029" width="5" style="78" customWidth="1"/>
    <col min="1030" max="1038" width="0" style="78" hidden="1" customWidth="1"/>
    <col min="1039" max="1041" width="8" style="78" customWidth="1"/>
    <col min="1042" max="1042" width="2.33203125" style="78" customWidth="1"/>
    <col min="1043" max="1044" width="8" style="78" customWidth="1"/>
    <col min="1045" max="1269" width="8.88671875" style="78"/>
    <col min="1270" max="1270" width="14.5546875" style="78" bestFit="1" customWidth="1"/>
    <col min="1271" max="1285" width="5" style="78" customWidth="1"/>
    <col min="1286" max="1294" width="0" style="78" hidden="1" customWidth="1"/>
    <col min="1295" max="1297" width="8" style="78" customWidth="1"/>
    <col min="1298" max="1298" width="2.33203125" style="78" customWidth="1"/>
    <col min="1299" max="1300" width="8" style="78" customWidth="1"/>
    <col min="1301" max="1525" width="8.88671875" style="78"/>
    <col min="1526" max="1526" width="14.5546875" style="78" bestFit="1" customWidth="1"/>
    <col min="1527" max="1541" width="5" style="78" customWidth="1"/>
    <col min="1542" max="1550" width="0" style="78" hidden="1" customWidth="1"/>
    <col min="1551" max="1553" width="8" style="78" customWidth="1"/>
    <col min="1554" max="1554" width="2.33203125" style="78" customWidth="1"/>
    <col min="1555" max="1556" width="8" style="78" customWidth="1"/>
    <col min="1557" max="1781" width="8.88671875" style="78"/>
    <col min="1782" max="1782" width="14.5546875" style="78" bestFit="1" customWidth="1"/>
    <col min="1783" max="1797" width="5" style="78" customWidth="1"/>
    <col min="1798" max="1806" width="0" style="78" hidden="1" customWidth="1"/>
    <col min="1807" max="1809" width="8" style="78" customWidth="1"/>
    <col min="1810" max="1810" width="2.33203125" style="78" customWidth="1"/>
    <col min="1811" max="1812" width="8" style="78" customWidth="1"/>
    <col min="1813" max="2037" width="8.88671875" style="78"/>
    <col min="2038" max="2038" width="14.5546875" style="78" bestFit="1" customWidth="1"/>
    <col min="2039" max="2053" width="5" style="78" customWidth="1"/>
    <col min="2054" max="2062" width="0" style="78" hidden="1" customWidth="1"/>
    <col min="2063" max="2065" width="8" style="78" customWidth="1"/>
    <col min="2066" max="2066" width="2.33203125" style="78" customWidth="1"/>
    <col min="2067" max="2068" width="8" style="78" customWidth="1"/>
    <col min="2069" max="2293" width="8.88671875" style="78"/>
    <col min="2294" max="2294" width="14.5546875" style="78" bestFit="1" customWidth="1"/>
    <col min="2295" max="2309" width="5" style="78" customWidth="1"/>
    <col min="2310" max="2318" width="0" style="78" hidden="1" customWidth="1"/>
    <col min="2319" max="2321" width="8" style="78" customWidth="1"/>
    <col min="2322" max="2322" width="2.33203125" style="78" customWidth="1"/>
    <col min="2323" max="2324" width="8" style="78" customWidth="1"/>
    <col min="2325" max="2549" width="8.88671875" style="78"/>
    <col min="2550" max="2550" width="14.5546875" style="78" bestFit="1" customWidth="1"/>
    <col min="2551" max="2565" width="5" style="78" customWidth="1"/>
    <col min="2566" max="2574" width="0" style="78" hidden="1" customWidth="1"/>
    <col min="2575" max="2577" width="8" style="78" customWidth="1"/>
    <col min="2578" max="2578" width="2.33203125" style="78" customWidth="1"/>
    <col min="2579" max="2580" width="8" style="78" customWidth="1"/>
    <col min="2581" max="2805" width="8.88671875" style="78"/>
    <col min="2806" max="2806" width="14.5546875" style="78" bestFit="1" customWidth="1"/>
    <col min="2807" max="2821" width="5" style="78" customWidth="1"/>
    <col min="2822" max="2830" width="0" style="78" hidden="1" customWidth="1"/>
    <col min="2831" max="2833" width="8" style="78" customWidth="1"/>
    <col min="2834" max="2834" width="2.33203125" style="78" customWidth="1"/>
    <col min="2835" max="2836" width="8" style="78" customWidth="1"/>
    <col min="2837" max="3061" width="8.88671875" style="78"/>
    <col min="3062" max="3062" width="14.5546875" style="78" bestFit="1" customWidth="1"/>
    <col min="3063" max="3077" width="5" style="78" customWidth="1"/>
    <col min="3078" max="3086" width="0" style="78" hidden="1" customWidth="1"/>
    <col min="3087" max="3089" width="8" style="78" customWidth="1"/>
    <col min="3090" max="3090" width="2.33203125" style="78" customWidth="1"/>
    <col min="3091" max="3092" width="8" style="78" customWidth="1"/>
    <col min="3093" max="3317" width="8.88671875" style="78"/>
    <col min="3318" max="3318" width="14.5546875" style="78" bestFit="1" customWidth="1"/>
    <col min="3319" max="3333" width="5" style="78" customWidth="1"/>
    <col min="3334" max="3342" width="0" style="78" hidden="1" customWidth="1"/>
    <col min="3343" max="3345" width="8" style="78" customWidth="1"/>
    <col min="3346" max="3346" width="2.33203125" style="78" customWidth="1"/>
    <col min="3347" max="3348" width="8" style="78" customWidth="1"/>
    <col min="3349" max="3573" width="8.88671875" style="78"/>
    <col min="3574" max="3574" width="14.5546875" style="78" bestFit="1" customWidth="1"/>
    <col min="3575" max="3589" width="5" style="78" customWidth="1"/>
    <col min="3590" max="3598" width="0" style="78" hidden="1" customWidth="1"/>
    <col min="3599" max="3601" width="8" style="78" customWidth="1"/>
    <col min="3602" max="3602" width="2.33203125" style="78" customWidth="1"/>
    <col min="3603" max="3604" width="8" style="78" customWidth="1"/>
    <col min="3605" max="3829" width="8.88671875" style="78"/>
    <col min="3830" max="3830" width="14.5546875" style="78" bestFit="1" customWidth="1"/>
    <col min="3831" max="3845" width="5" style="78" customWidth="1"/>
    <col min="3846" max="3854" width="0" style="78" hidden="1" customWidth="1"/>
    <col min="3855" max="3857" width="8" style="78" customWidth="1"/>
    <col min="3858" max="3858" width="2.33203125" style="78" customWidth="1"/>
    <col min="3859" max="3860" width="8" style="78" customWidth="1"/>
    <col min="3861" max="4085" width="8.88671875" style="78"/>
    <col min="4086" max="4086" width="14.5546875" style="78" bestFit="1" customWidth="1"/>
    <col min="4087" max="4101" width="5" style="78" customWidth="1"/>
    <col min="4102" max="4110" width="0" style="78" hidden="1" customWidth="1"/>
    <col min="4111" max="4113" width="8" style="78" customWidth="1"/>
    <col min="4114" max="4114" width="2.33203125" style="78" customWidth="1"/>
    <col min="4115" max="4116" width="8" style="78" customWidth="1"/>
    <col min="4117" max="4341" width="8.88671875" style="78"/>
    <col min="4342" max="4342" width="14.5546875" style="78" bestFit="1" customWidth="1"/>
    <col min="4343" max="4357" width="5" style="78" customWidth="1"/>
    <col min="4358" max="4366" width="0" style="78" hidden="1" customWidth="1"/>
    <col min="4367" max="4369" width="8" style="78" customWidth="1"/>
    <col min="4370" max="4370" width="2.33203125" style="78" customWidth="1"/>
    <col min="4371" max="4372" width="8" style="78" customWidth="1"/>
    <col min="4373" max="4597" width="8.88671875" style="78"/>
    <col min="4598" max="4598" width="14.5546875" style="78" bestFit="1" customWidth="1"/>
    <col min="4599" max="4613" width="5" style="78" customWidth="1"/>
    <col min="4614" max="4622" width="0" style="78" hidden="1" customWidth="1"/>
    <col min="4623" max="4625" width="8" style="78" customWidth="1"/>
    <col min="4626" max="4626" width="2.33203125" style="78" customWidth="1"/>
    <col min="4627" max="4628" width="8" style="78" customWidth="1"/>
    <col min="4629" max="4853" width="8.88671875" style="78"/>
    <col min="4854" max="4854" width="14.5546875" style="78" bestFit="1" customWidth="1"/>
    <col min="4855" max="4869" width="5" style="78" customWidth="1"/>
    <col min="4870" max="4878" width="0" style="78" hidden="1" customWidth="1"/>
    <col min="4879" max="4881" width="8" style="78" customWidth="1"/>
    <col min="4882" max="4882" width="2.33203125" style="78" customWidth="1"/>
    <col min="4883" max="4884" width="8" style="78" customWidth="1"/>
    <col min="4885" max="5109" width="8.88671875" style="78"/>
    <col min="5110" max="5110" width="14.5546875" style="78" bestFit="1" customWidth="1"/>
    <col min="5111" max="5125" width="5" style="78" customWidth="1"/>
    <col min="5126" max="5134" width="0" style="78" hidden="1" customWidth="1"/>
    <col min="5135" max="5137" width="8" style="78" customWidth="1"/>
    <col min="5138" max="5138" width="2.33203125" style="78" customWidth="1"/>
    <col min="5139" max="5140" width="8" style="78" customWidth="1"/>
    <col min="5141" max="5365" width="8.88671875" style="78"/>
    <col min="5366" max="5366" width="14.5546875" style="78" bestFit="1" customWidth="1"/>
    <col min="5367" max="5381" width="5" style="78" customWidth="1"/>
    <col min="5382" max="5390" width="0" style="78" hidden="1" customWidth="1"/>
    <col min="5391" max="5393" width="8" style="78" customWidth="1"/>
    <col min="5394" max="5394" width="2.33203125" style="78" customWidth="1"/>
    <col min="5395" max="5396" width="8" style="78" customWidth="1"/>
    <col min="5397" max="5621" width="8.88671875" style="78"/>
    <col min="5622" max="5622" width="14.5546875" style="78" bestFit="1" customWidth="1"/>
    <col min="5623" max="5637" width="5" style="78" customWidth="1"/>
    <col min="5638" max="5646" width="0" style="78" hidden="1" customWidth="1"/>
    <col min="5647" max="5649" width="8" style="78" customWidth="1"/>
    <col min="5650" max="5650" width="2.33203125" style="78" customWidth="1"/>
    <col min="5651" max="5652" width="8" style="78" customWidth="1"/>
    <col min="5653" max="5877" width="8.88671875" style="78"/>
    <col min="5878" max="5878" width="14.5546875" style="78" bestFit="1" customWidth="1"/>
    <col min="5879" max="5893" width="5" style="78" customWidth="1"/>
    <col min="5894" max="5902" width="0" style="78" hidden="1" customWidth="1"/>
    <col min="5903" max="5905" width="8" style="78" customWidth="1"/>
    <col min="5906" max="5906" width="2.33203125" style="78" customWidth="1"/>
    <col min="5907" max="5908" width="8" style="78" customWidth="1"/>
    <col min="5909" max="6133" width="8.88671875" style="78"/>
    <col min="6134" max="6134" width="14.5546875" style="78" bestFit="1" customWidth="1"/>
    <col min="6135" max="6149" width="5" style="78" customWidth="1"/>
    <col min="6150" max="6158" width="0" style="78" hidden="1" customWidth="1"/>
    <col min="6159" max="6161" width="8" style="78" customWidth="1"/>
    <col min="6162" max="6162" width="2.33203125" style="78" customWidth="1"/>
    <col min="6163" max="6164" width="8" style="78" customWidth="1"/>
    <col min="6165" max="6389" width="8.88671875" style="78"/>
    <col min="6390" max="6390" width="14.5546875" style="78" bestFit="1" customWidth="1"/>
    <col min="6391" max="6405" width="5" style="78" customWidth="1"/>
    <col min="6406" max="6414" width="0" style="78" hidden="1" customWidth="1"/>
    <col min="6415" max="6417" width="8" style="78" customWidth="1"/>
    <col min="6418" max="6418" width="2.33203125" style="78" customWidth="1"/>
    <col min="6419" max="6420" width="8" style="78" customWidth="1"/>
    <col min="6421" max="6645" width="8.88671875" style="78"/>
    <col min="6646" max="6646" width="14.5546875" style="78" bestFit="1" customWidth="1"/>
    <col min="6647" max="6661" width="5" style="78" customWidth="1"/>
    <col min="6662" max="6670" width="0" style="78" hidden="1" customWidth="1"/>
    <col min="6671" max="6673" width="8" style="78" customWidth="1"/>
    <col min="6674" max="6674" width="2.33203125" style="78" customWidth="1"/>
    <col min="6675" max="6676" width="8" style="78" customWidth="1"/>
    <col min="6677" max="6901" width="8.88671875" style="78"/>
    <col min="6902" max="6902" width="14.5546875" style="78" bestFit="1" customWidth="1"/>
    <col min="6903" max="6917" width="5" style="78" customWidth="1"/>
    <col min="6918" max="6926" width="0" style="78" hidden="1" customWidth="1"/>
    <col min="6927" max="6929" width="8" style="78" customWidth="1"/>
    <col min="6930" max="6930" width="2.33203125" style="78" customWidth="1"/>
    <col min="6931" max="6932" width="8" style="78" customWidth="1"/>
    <col min="6933" max="7157" width="8.88671875" style="78"/>
    <col min="7158" max="7158" width="14.5546875" style="78" bestFit="1" customWidth="1"/>
    <col min="7159" max="7173" width="5" style="78" customWidth="1"/>
    <col min="7174" max="7182" width="0" style="78" hidden="1" customWidth="1"/>
    <col min="7183" max="7185" width="8" style="78" customWidth="1"/>
    <col min="7186" max="7186" width="2.33203125" style="78" customWidth="1"/>
    <col min="7187" max="7188" width="8" style="78" customWidth="1"/>
    <col min="7189" max="7413" width="8.88671875" style="78"/>
    <col min="7414" max="7414" width="14.5546875" style="78" bestFit="1" customWidth="1"/>
    <col min="7415" max="7429" width="5" style="78" customWidth="1"/>
    <col min="7430" max="7438" width="0" style="78" hidden="1" customWidth="1"/>
    <col min="7439" max="7441" width="8" style="78" customWidth="1"/>
    <col min="7442" max="7442" width="2.33203125" style="78" customWidth="1"/>
    <col min="7443" max="7444" width="8" style="78" customWidth="1"/>
    <col min="7445" max="7669" width="8.88671875" style="78"/>
    <col min="7670" max="7670" width="14.5546875" style="78" bestFit="1" customWidth="1"/>
    <col min="7671" max="7685" width="5" style="78" customWidth="1"/>
    <col min="7686" max="7694" width="0" style="78" hidden="1" customWidth="1"/>
    <col min="7695" max="7697" width="8" style="78" customWidth="1"/>
    <col min="7698" max="7698" width="2.33203125" style="78" customWidth="1"/>
    <col min="7699" max="7700" width="8" style="78" customWidth="1"/>
    <col min="7701" max="7925" width="8.88671875" style="78"/>
    <col min="7926" max="7926" width="14.5546875" style="78" bestFit="1" customWidth="1"/>
    <col min="7927" max="7941" width="5" style="78" customWidth="1"/>
    <col min="7942" max="7950" width="0" style="78" hidden="1" customWidth="1"/>
    <col min="7951" max="7953" width="8" style="78" customWidth="1"/>
    <col min="7954" max="7954" width="2.33203125" style="78" customWidth="1"/>
    <col min="7955" max="7956" width="8" style="78" customWidth="1"/>
    <col min="7957" max="8181" width="8.88671875" style="78"/>
    <col min="8182" max="8182" width="14.5546875" style="78" bestFit="1" customWidth="1"/>
    <col min="8183" max="8197" width="5" style="78" customWidth="1"/>
    <col min="8198" max="8206" width="0" style="78" hidden="1" customWidth="1"/>
    <col min="8207" max="8209" width="8" style="78" customWidth="1"/>
    <col min="8210" max="8210" width="2.33203125" style="78" customWidth="1"/>
    <col min="8211" max="8212" width="8" style="78" customWidth="1"/>
    <col min="8213" max="8437" width="8.88671875" style="78"/>
    <col min="8438" max="8438" width="14.5546875" style="78" bestFit="1" customWidth="1"/>
    <col min="8439" max="8453" width="5" style="78" customWidth="1"/>
    <col min="8454" max="8462" width="0" style="78" hidden="1" customWidth="1"/>
    <col min="8463" max="8465" width="8" style="78" customWidth="1"/>
    <col min="8466" max="8466" width="2.33203125" style="78" customWidth="1"/>
    <col min="8467" max="8468" width="8" style="78" customWidth="1"/>
    <col min="8469" max="8693" width="8.88671875" style="78"/>
    <col min="8694" max="8694" width="14.5546875" style="78" bestFit="1" customWidth="1"/>
    <col min="8695" max="8709" width="5" style="78" customWidth="1"/>
    <col min="8710" max="8718" width="0" style="78" hidden="1" customWidth="1"/>
    <col min="8719" max="8721" width="8" style="78" customWidth="1"/>
    <col min="8722" max="8722" width="2.33203125" style="78" customWidth="1"/>
    <col min="8723" max="8724" width="8" style="78" customWidth="1"/>
    <col min="8725" max="8949" width="8.88671875" style="78"/>
    <col min="8950" max="8950" width="14.5546875" style="78" bestFit="1" customWidth="1"/>
    <col min="8951" max="8965" width="5" style="78" customWidth="1"/>
    <col min="8966" max="8974" width="0" style="78" hidden="1" customWidth="1"/>
    <col min="8975" max="8977" width="8" style="78" customWidth="1"/>
    <col min="8978" max="8978" width="2.33203125" style="78" customWidth="1"/>
    <col min="8979" max="8980" width="8" style="78" customWidth="1"/>
    <col min="8981" max="9205" width="8.88671875" style="78"/>
    <col min="9206" max="9206" width="14.5546875" style="78" bestFit="1" customWidth="1"/>
    <col min="9207" max="9221" width="5" style="78" customWidth="1"/>
    <col min="9222" max="9230" width="0" style="78" hidden="1" customWidth="1"/>
    <col min="9231" max="9233" width="8" style="78" customWidth="1"/>
    <col min="9234" max="9234" width="2.33203125" style="78" customWidth="1"/>
    <col min="9235" max="9236" width="8" style="78" customWidth="1"/>
    <col min="9237" max="9461" width="8.88671875" style="78"/>
    <col min="9462" max="9462" width="14.5546875" style="78" bestFit="1" customWidth="1"/>
    <col min="9463" max="9477" width="5" style="78" customWidth="1"/>
    <col min="9478" max="9486" width="0" style="78" hidden="1" customWidth="1"/>
    <col min="9487" max="9489" width="8" style="78" customWidth="1"/>
    <col min="9490" max="9490" width="2.33203125" style="78" customWidth="1"/>
    <col min="9491" max="9492" width="8" style="78" customWidth="1"/>
    <col min="9493" max="9717" width="8.88671875" style="78"/>
    <col min="9718" max="9718" width="14.5546875" style="78" bestFit="1" customWidth="1"/>
    <col min="9719" max="9733" width="5" style="78" customWidth="1"/>
    <col min="9734" max="9742" width="0" style="78" hidden="1" customWidth="1"/>
    <col min="9743" max="9745" width="8" style="78" customWidth="1"/>
    <col min="9746" max="9746" width="2.33203125" style="78" customWidth="1"/>
    <col min="9747" max="9748" width="8" style="78" customWidth="1"/>
    <col min="9749" max="9973" width="8.88671875" style="78"/>
    <col min="9974" max="9974" width="14.5546875" style="78" bestFit="1" customWidth="1"/>
    <col min="9975" max="9989" width="5" style="78" customWidth="1"/>
    <col min="9990" max="9998" width="0" style="78" hidden="1" customWidth="1"/>
    <col min="9999" max="10001" width="8" style="78" customWidth="1"/>
    <col min="10002" max="10002" width="2.33203125" style="78" customWidth="1"/>
    <col min="10003" max="10004" width="8" style="78" customWidth="1"/>
    <col min="10005" max="10229" width="8.88671875" style="78"/>
    <col min="10230" max="10230" width="14.5546875" style="78" bestFit="1" customWidth="1"/>
    <col min="10231" max="10245" width="5" style="78" customWidth="1"/>
    <col min="10246" max="10254" width="0" style="78" hidden="1" customWidth="1"/>
    <col min="10255" max="10257" width="8" style="78" customWidth="1"/>
    <col min="10258" max="10258" width="2.33203125" style="78" customWidth="1"/>
    <col min="10259" max="10260" width="8" style="78" customWidth="1"/>
    <col min="10261" max="10485" width="8.88671875" style="78"/>
    <col min="10486" max="10486" width="14.5546875" style="78" bestFit="1" customWidth="1"/>
    <col min="10487" max="10501" width="5" style="78" customWidth="1"/>
    <col min="10502" max="10510" width="0" style="78" hidden="1" customWidth="1"/>
    <col min="10511" max="10513" width="8" style="78" customWidth="1"/>
    <col min="10514" max="10514" width="2.33203125" style="78" customWidth="1"/>
    <col min="10515" max="10516" width="8" style="78" customWidth="1"/>
    <col min="10517" max="10741" width="8.88671875" style="78"/>
    <col min="10742" max="10742" width="14.5546875" style="78" bestFit="1" customWidth="1"/>
    <col min="10743" max="10757" width="5" style="78" customWidth="1"/>
    <col min="10758" max="10766" width="0" style="78" hidden="1" customWidth="1"/>
    <col min="10767" max="10769" width="8" style="78" customWidth="1"/>
    <col min="10770" max="10770" width="2.33203125" style="78" customWidth="1"/>
    <col min="10771" max="10772" width="8" style="78" customWidth="1"/>
    <col min="10773" max="10997" width="8.88671875" style="78"/>
    <col min="10998" max="10998" width="14.5546875" style="78" bestFit="1" customWidth="1"/>
    <col min="10999" max="11013" width="5" style="78" customWidth="1"/>
    <col min="11014" max="11022" width="0" style="78" hidden="1" customWidth="1"/>
    <col min="11023" max="11025" width="8" style="78" customWidth="1"/>
    <col min="11026" max="11026" width="2.33203125" style="78" customWidth="1"/>
    <col min="11027" max="11028" width="8" style="78" customWidth="1"/>
    <col min="11029" max="11253" width="8.88671875" style="78"/>
    <col min="11254" max="11254" width="14.5546875" style="78" bestFit="1" customWidth="1"/>
    <col min="11255" max="11269" width="5" style="78" customWidth="1"/>
    <col min="11270" max="11278" width="0" style="78" hidden="1" customWidth="1"/>
    <col min="11279" max="11281" width="8" style="78" customWidth="1"/>
    <col min="11282" max="11282" width="2.33203125" style="78" customWidth="1"/>
    <col min="11283" max="11284" width="8" style="78" customWidth="1"/>
    <col min="11285" max="11509" width="8.88671875" style="78"/>
    <col min="11510" max="11510" width="14.5546875" style="78" bestFit="1" customWidth="1"/>
    <col min="11511" max="11525" width="5" style="78" customWidth="1"/>
    <col min="11526" max="11534" width="0" style="78" hidden="1" customWidth="1"/>
    <col min="11535" max="11537" width="8" style="78" customWidth="1"/>
    <col min="11538" max="11538" width="2.33203125" style="78" customWidth="1"/>
    <col min="11539" max="11540" width="8" style="78" customWidth="1"/>
    <col min="11541" max="11765" width="8.88671875" style="78"/>
    <col min="11766" max="11766" width="14.5546875" style="78" bestFit="1" customWidth="1"/>
    <col min="11767" max="11781" width="5" style="78" customWidth="1"/>
    <col min="11782" max="11790" width="0" style="78" hidden="1" customWidth="1"/>
    <col min="11791" max="11793" width="8" style="78" customWidth="1"/>
    <col min="11794" max="11794" width="2.33203125" style="78" customWidth="1"/>
    <col min="11795" max="11796" width="8" style="78" customWidth="1"/>
    <col min="11797" max="12021" width="8.88671875" style="78"/>
    <col min="12022" max="12022" width="14.5546875" style="78" bestFit="1" customWidth="1"/>
    <col min="12023" max="12037" width="5" style="78" customWidth="1"/>
    <col min="12038" max="12046" width="0" style="78" hidden="1" customWidth="1"/>
    <col min="12047" max="12049" width="8" style="78" customWidth="1"/>
    <col min="12050" max="12050" width="2.33203125" style="78" customWidth="1"/>
    <col min="12051" max="12052" width="8" style="78" customWidth="1"/>
    <col min="12053" max="12277" width="8.88671875" style="78"/>
    <col min="12278" max="12278" width="14.5546875" style="78" bestFit="1" customWidth="1"/>
    <col min="12279" max="12293" width="5" style="78" customWidth="1"/>
    <col min="12294" max="12302" width="0" style="78" hidden="1" customWidth="1"/>
    <col min="12303" max="12305" width="8" style="78" customWidth="1"/>
    <col min="12306" max="12306" width="2.33203125" style="78" customWidth="1"/>
    <col min="12307" max="12308" width="8" style="78" customWidth="1"/>
    <col min="12309" max="12533" width="8.88671875" style="78"/>
    <col min="12534" max="12534" width="14.5546875" style="78" bestFit="1" customWidth="1"/>
    <col min="12535" max="12549" width="5" style="78" customWidth="1"/>
    <col min="12550" max="12558" width="0" style="78" hidden="1" customWidth="1"/>
    <col min="12559" max="12561" width="8" style="78" customWidth="1"/>
    <col min="12562" max="12562" width="2.33203125" style="78" customWidth="1"/>
    <col min="12563" max="12564" width="8" style="78" customWidth="1"/>
    <col min="12565" max="12789" width="8.88671875" style="78"/>
    <col min="12790" max="12790" width="14.5546875" style="78" bestFit="1" customWidth="1"/>
    <col min="12791" max="12805" width="5" style="78" customWidth="1"/>
    <col min="12806" max="12814" width="0" style="78" hidden="1" customWidth="1"/>
    <col min="12815" max="12817" width="8" style="78" customWidth="1"/>
    <col min="12818" max="12818" width="2.33203125" style="78" customWidth="1"/>
    <col min="12819" max="12820" width="8" style="78" customWidth="1"/>
    <col min="12821" max="13045" width="8.88671875" style="78"/>
    <col min="13046" max="13046" width="14.5546875" style="78" bestFit="1" customWidth="1"/>
    <col min="13047" max="13061" width="5" style="78" customWidth="1"/>
    <col min="13062" max="13070" width="0" style="78" hidden="1" customWidth="1"/>
    <col min="13071" max="13073" width="8" style="78" customWidth="1"/>
    <col min="13074" max="13074" width="2.33203125" style="78" customWidth="1"/>
    <col min="13075" max="13076" width="8" style="78" customWidth="1"/>
    <col min="13077" max="13301" width="8.88671875" style="78"/>
    <col min="13302" max="13302" width="14.5546875" style="78" bestFit="1" customWidth="1"/>
    <col min="13303" max="13317" width="5" style="78" customWidth="1"/>
    <col min="13318" max="13326" width="0" style="78" hidden="1" customWidth="1"/>
    <col min="13327" max="13329" width="8" style="78" customWidth="1"/>
    <col min="13330" max="13330" width="2.33203125" style="78" customWidth="1"/>
    <col min="13331" max="13332" width="8" style="78" customWidth="1"/>
    <col min="13333" max="13557" width="8.88671875" style="78"/>
    <col min="13558" max="13558" width="14.5546875" style="78" bestFit="1" customWidth="1"/>
    <col min="13559" max="13573" width="5" style="78" customWidth="1"/>
    <col min="13574" max="13582" width="0" style="78" hidden="1" customWidth="1"/>
    <col min="13583" max="13585" width="8" style="78" customWidth="1"/>
    <col min="13586" max="13586" width="2.33203125" style="78" customWidth="1"/>
    <col min="13587" max="13588" width="8" style="78" customWidth="1"/>
    <col min="13589" max="13813" width="8.88671875" style="78"/>
    <col min="13814" max="13814" width="14.5546875" style="78" bestFit="1" customWidth="1"/>
    <col min="13815" max="13829" width="5" style="78" customWidth="1"/>
    <col min="13830" max="13838" width="0" style="78" hidden="1" customWidth="1"/>
    <col min="13839" max="13841" width="8" style="78" customWidth="1"/>
    <col min="13842" max="13842" width="2.33203125" style="78" customWidth="1"/>
    <col min="13843" max="13844" width="8" style="78" customWidth="1"/>
    <col min="13845" max="14069" width="8.88671875" style="78"/>
    <col min="14070" max="14070" width="14.5546875" style="78" bestFit="1" customWidth="1"/>
    <col min="14071" max="14085" width="5" style="78" customWidth="1"/>
    <col min="14086" max="14094" width="0" style="78" hidden="1" customWidth="1"/>
    <col min="14095" max="14097" width="8" style="78" customWidth="1"/>
    <col min="14098" max="14098" width="2.33203125" style="78" customWidth="1"/>
    <col min="14099" max="14100" width="8" style="78" customWidth="1"/>
    <col min="14101" max="14325" width="8.88671875" style="78"/>
    <col min="14326" max="14326" width="14.5546875" style="78" bestFit="1" customWidth="1"/>
    <col min="14327" max="14341" width="5" style="78" customWidth="1"/>
    <col min="14342" max="14350" width="0" style="78" hidden="1" customWidth="1"/>
    <col min="14351" max="14353" width="8" style="78" customWidth="1"/>
    <col min="14354" max="14354" width="2.33203125" style="78" customWidth="1"/>
    <col min="14355" max="14356" width="8" style="78" customWidth="1"/>
    <col min="14357" max="14581" width="8.88671875" style="78"/>
    <col min="14582" max="14582" width="14.5546875" style="78" bestFit="1" customWidth="1"/>
    <col min="14583" max="14597" width="5" style="78" customWidth="1"/>
    <col min="14598" max="14606" width="0" style="78" hidden="1" customWidth="1"/>
    <col min="14607" max="14609" width="8" style="78" customWidth="1"/>
    <col min="14610" max="14610" width="2.33203125" style="78" customWidth="1"/>
    <col min="14611" max="14612" width="8" style="78" customWidth="1"/>
    <col min="14613" max="14837" width="8.88671875" style="78"/>
    <col min="14838" max="14838" width="14.5546875" style="78" bestFit="1" customWidth="1"/>
    <col min="14839" max="14853" width="5" style="78" customWidth="1"/>
    <col min="14854" max="14862" width="0" style="78" hidden="1" customWidth="1"/>
    <col min="14863" max="14865" width="8" style="78" customWidth="1"/>
    <col min="14866" max="14866" width="2.33203125" style="78" customWidth="1"/>
    <col min="14867" max="14868" width="8" style="78" customWidth="1"/>
    <col min="14869" max="15093" width="8.88671875" style="78"/>
    <col min="15094" max="15094" width="14.5546875" style="78" bestFit="1" customWidth="1"/>
    <col min="15095" max="15109" width="5" style="78" customWidth="1"/>
    <col min="15110" max="15118" width="0" style="78" hidden="1" customWidth="1"/>
    <col min="15119" max="15121" width="8" style="78" customWidth="1"/>
    <col min="15122" max="15122" width="2.33203125" style="78" customWidth="1"/>
    <col min="15123" max="15124" width="8" style="78" customWidth="1"/>
    <col min="15125" max="15349" width="8.88671875" style="78"/>
    <col min="15350" max="15350" width="14.5546875" style="78" bestFit="1" customWidth="1"/>
    <col min="15351" max="15365" width="5" style="78" customWidth="1"/>
    <col min="15366" max="15374" width="0" style="78" hidden="1" customWidth="1"/>
    <col min="15375" max="15377" width="8" style="78" customWidth="1"/>
    <col min="15378" max="15378" width="2.33203125" style="78" customWidth="1"/>
    <col min="15379" max="15380" width="8" style="78" customWidth="1"/>
    <col min="15381" max="15605" width="8.88671875" style="78"/>
    <col min="15606" max="15606" width="14.5546875" style="78" bestFit="1" customWidth="1"/>
    <col min="15607" max="15621" width="5" style="78" customWidth="1"/>
    <col min="15622" max="15630" width="0" style="78" hidden="1" customWidth="1"/>
    <col min="15631" max="15633" width="8" style="78" customWidth="1"/>
    <col min="15634" max="15634" width="2.33203125" style="78" customWidth="1"/>
    <col min="15635" max="15636" width="8" style="78" customWidth="1"/>
    <col min="15637" max="15861" width="8.88671875" style="78"/>
    <col min="15862" max="15862" width="14.5546875" style="78" bestFit="1" customWidth="1"/>
    <col min="15863" max="15877" width="5" style="78" customWidth="1"/>
    <col min="15878" max="15886" width="0" style="78" hidden="1" customWidth="1"/>
    <col min="15887" max="15889" width="8" style="78" customWidth="1"/>
    <col min="15890" max="15890" width="2.33203125" style="78" customWidth="1"/>
    <col min="15891" max="15892" width="8" style="78" customWidth="1"/>
    <col min="15893" max="16117" width="8.88671875" style="78"/>
    <col min="16118" max="16118" width="14.5546875" style="78" bestFit="1" customWidth="1"/>
    <col min="16119" max="16133" width="5" style="78" customWidth="1"/>
    <col min="16134" max="16142" width="0" style="78" hidden="1" customWidth="1"/>
    <col min="16143" max="16145" width="8" style="78" customWidth="1"/>
    <col min="16146" max="16146" width="2.33203125" style="78" customWidth="1"/>
    <col min="16147" max="16148" width="8" style="78" customWidth="1"/>
    <col min="16149" max="16384" width="8.88671875" style="78"/>
  </cols>
  <sheetData>
    <row r="1" spans="1:20" x14ac:dyDescent="0.3">
      <c r="A1" s="278" t="s">
        <v>72</v>
      </c>
      <c r="B1" s="279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8" t="s">
        <v>22</v>
      </c>
      <c r="P1" s="259" t="s">
        <v>23</v>
      </c>
      <c r="Q1" s="259" t="s">
        <v>24</v>
      </c>
      <c r="R1" s="259"/>
      <c r="S1" s="259"/>
      <c r="T1" s="261"/>
    </row>
    <row r="2" spans="1:20" ht="15" thickBot="1" x14ac:dyDescent="0.35">
      <c r="A2" s="280"/>
      <c r="B2" s="281"/>
      <c r="C2" s="244" t="str">
        <f>B3</f>
        <v>Volejbal Ostrava A</v>
      </c>
      <c r="D2" s="260"/>
      <c r="E2" s="262"/>
      <c r="F2" s="244" t="str">
        <f>B4</f>
        <v>Kvasiny A</v>
      </c>
      <c r="G2" s="260"/>
      <c r="H2" s="262"/>
      <c r="I2" s="244" t="str">
        <f>B5</f>
        <v>Blue Volley Kučery A</v>
      </c>
      <c r="J2" s="260"/>
      <c r="K2" s="262"/>
      <c r="L2" s="244" t="str">
        <f>B6</f>
        <v>Green Hnojník A</v>
      </c>
      <c r="M2" s="260"/>
      <c r="N2" s="262"/>
      <c r="O2" s="269"/>
      <c r="P2" s="260"/>
      <c r="Q2" s="260"/>
      <c r="R2" s="260"/>
      <c r="S2" s="260"/>
      <c r="T2" s="262"/>
    </row>
    <row r="3" spans="1:20" ht="21" x14ac:dyDescent="0.3">
      <c r="A3" s="18" t="s">
        <v>18</v>
      </c>
      <c r="B3" s="19" t="s">
        <v>41</v>
      </c>
      <c r="C3" s="130"/>
      <c r="D3" s="129"/>
      <c r="E3" s="128"/>
      <c r="F3" s="23">
        <v>16</v>
      </c>
      <c r="G3" s="24" t="s">
        <v>26</v>
      </c>
      <c r="H3" s="25">
        <v>8</v>
      </c>
      <c r="I3" s="23">
        <v>10</v>
      </c>
      <c r="J3" s="24" t="s">
        <v>26</v>
      </c>
      <c r="K3" s="25">
        <v>8</v>
      </c>
      <c r="L3" s="23">
        <v>9</v>
      </c>
      <c r="M3" s="24" t="s">
        <v>26</v>
      </c>
      <c r="N3" s="25">
        <v>5</v>
      </c>
      <c r="O3" s="98">
        <f>SUM(IF(C3&gt;E3,1,0),IF(F3&gt;H3,1,0),IF(I3&gt;K3,1,0),IF(L3&gt;N3,1,0))</f>
        <v>3</v>
      </c>
      <c r="P3" s="71">
        <v>1</v>
      </c>
      <c r="Q3" s="24">
        <f>C3+F3+I3+L3</f>
        <v>35</v>
      </c>
      <c r="R3" s="24" t="s">
        <v>26</v>
      </c>
      <c r="S3" s="24">
        <f>E3+H3+K3+N3</f>
        <v>21</v>
      </c>
      <c r="T3" s="25">
        <f>Q3/S3</f>
        <v>1.6666666666666667</v>
      </c>
    </row>
    <row r="4" spans="1:20" ht="21" x14ac:dyDescent="0.3">
      <c r="A4" s="34" t="s">
        <v>19</v>
      </c>
      <c r="B4" s="97" t="s">
        <v>25</v>
      </c>
      <c r="C4" s="95">
        <f>H3</f>
        <v>8</v>
      </c>
      <c r="D4" s="96" t="s">
        <v>26</v>
      </c>
      <c r="E4" s="94">
        <f>F3</f>
        <v>16</v>
      </c>
      <c r="F4" s="127"/>
      <c r="G4" s="126"/>
      <c r="H4" s="125"/>
      <c r="I4" s="90">
        <v>13</v>
      </c>
      <c r="J4" s="54" t="s">
        <v>26</v>
      </c>
      <c r="K4" s="89">
        <v>6</v>
      </c>
      <c r="L4" s="90">
        <v>11</v>
      </c>
      <c r="M4" s="54" t="s">
        <v>26</v>
      </c>
      <c r="N4" s="89">
        <v>9</v>
      </c>
      <c r="O4" s="88">
        <f>SUM(IF(C4&gt;E4,1,0),IF(F4&gt;H4,1,0),IF(I4&gt;K4,1,0),IF(L4&gt;N4,1,0))</f>
        <v>2</v>
      </c>
      <c r="P4" s="124">
        <v>2</v>
      </c>
      <c r="Q4" s="54">
        <f>C4+F4+I4+L4</f>
        <v>32</v>
      </c>
      <c r="R4" s="54" t="s">
        <v>26</v>
      </c>
      <c r="S4" s="54">
        <f>E4+H4+K4+N4</f>
        <v>31</v>
      </c>
      <c r="T4" s="89">
        <f>Q4/S4</f>
        <v>1.032258064516129</v>
      </c>
    </row>
    <row r="5" spans="1:20" ht="21" x14ac:dyDescent="0.3">
      <c r="A5" s="34" t="s">
        <v>20</v>
      </c>
      <c r="B5" s="97" t="s">
        <v>52</v>
      </c>
      <c r="C5" s="95">
        <f>K3</f>
        <v>8</v>
      </c>
      <c r="D5" s="96" t="s">
        <v>26</v>
      </c>
      <c r="E5" s="94">
        <f>I3</f>
        <v>10</v>
      </c>
      <c r="F5" s="95">
        <f>K4</f>
        <v>6</v>
      </c>
      <c r="G5" s="96" t="s">
        <v>26</v>
      </c>
      <c r="H5" s="94">
        <f>I4</f>
        <v>13</v>
      </c>
      <c r="I5" s="127"/>
      <c r="J5" s="126"/>
      <c r="K5" s="125"/>
      <c r="L5" s="90">
        <v>13</v>
      </c>
      <c r="M5" s="54" t="s">
        <v>26</v>
      </c>
      <c r="N5" s="89">
        <v>10</v>
      </c>
      <c r="O5" s="88">
        <f>SUM(IF(C5&gt;E5,1,0),IF(F5&gt;H5,1,0),IF(I5&gt;K5,1,0),IF(L5&gt;N5,1,0))</f>
        <v>1</v>
      </c>
      <c r="P5" s="124">
        <v>3</v>
      </c>
      <c r="Q5" s="54">
        <f>C5+F5+I5+L5</f>
        <v>27</v>
      </c>
      <c r="R5" s="54" t="s">
        <v>26</v>
      </c>
      <c r="S5" s="54">
        <f>E5+H5+K5+N5</f>
        <v>33</v>
      </c>
      <c r="T5" s="89">
        <f>Q5/S5</f>
        <v>0.81818181818181823</v>
      </c>
    </row>
    <row r="6" spans="1:20" ht="21.6" thickBot="1" x14ac:dyDescent="0.35">
      <c r="A6" s="17" t="s">
        <v>21</v>
      </c>
      <c r="B6" s="55" t="s">
        <v>65</v>
      </c>
      <c r="C6" s="56">
        <f>N3</f>
        <v>5</v>
      </c>
      <c r="D6" s="57" t="s">
        <v>26</v>
      </c>
      <c r="E6" s="58">
        <f>L3</f>
        <v>9</v>
      </c>
      <c r="F6" s="56">
        <f>N4</f>
        <v>9</v>
      </c>
      <c r="G6" s="57" t="s">
        <v>26</v>
      </c>
      <c r="H6" s="58">
        <f>L4</f>
        <v>11</v>
      </c>
      <c r="I6" s="56">
        <f>N5</f>
        <v>10</v>
      </c>
      <c r="J6" s="57" t="s">
        <v>26</v>
      </c>
      <c r="K6" s="58">
        <f>L5</f>
        <v>13</v>
      </c>
      <c r="L6" s="123"/>
      <c r="M6" s="122"/>
      <c r="N6" s="121"/>
      <c r="O6" s="82">
        <f>SUM(IF(C6&gt;E6,1,0),IF(F6&gt;H6,1,0),IF(I6&gt;K6,1,0),IF(L6&gt;N6,1,0))</f>
        <v>0</v>
      </c>
      <c r="P6" s="120">
        <v>4</v>
      </c>
      <c r="Q6" s="80">
        <f>C6+F6+I6+L6</f>
        <v>24</v>
      </c>
      <c r="R6" s="80" t="s">
        <v>26</v>
      </c>
      <c r="S6" s="80">
        <f>E6+H6+K6+N6</f>
        <v>33</v>
      </c>
      <c r="T6" s="79">
        <f>Q6/S6</f>
        <v>0.72727272727272729</v>
      </c>
    </row>
  </sheetData>
  <mergeCells count="12">
    <mergeCell ref="A1:B2"/>
    <mergeCell ref="C1:E1"/>
    <mergeCell ref="F1:H1"/>
    <mergeCell ref="I1:K1"/>
    <mergeCell ref="L1:N1"/>
    <mergeCell ref="Q1:T2"/>
    <mergeCell ref="C2:E2"/>
    <mergeCell ref="F2:H2"/>
    <mergeCell ref="I2:K2"/>
    <mergeCell ref="L2:N2"/>
    <mergeCell ref="O1:O2"/>
    <mergeCell ref="P1:P2"/>
  </mergeCells>
  <pageMargins left="0.7" right="0.7" top="0.78740157499999996" bottom="0.78740157499999996" header="0.3" footer="0.3"/>
  <pageSetup paperSize="9" scale="93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10BD9-AEE6-48D6-8E3D-5E3C3BA15371}">
  <sheetPr>
    <tabColor rgb="FFFFC000"/>
    <pageSetUpPr fitToPage="1"/>
  </sheetPr>
  <dimension ref="A1:T6"/>
  <sheetViews>
    <sheetView workbookViewId="0">
      <selection activeCell="C3" sqref="C1:N1048576"/>
    </sheetView>
  </sheetViews>
  <sheetFormatPr defaultRowHeight="14.4" x14ac:dyDescent="0.3"/>
  <cols>
    <col min="1" max="1" width="5.5546875" style="78" customWidth="1"/>
    <col min="2" max="2" width="20.44140625" style="78" customWidth="1"/>
    <col min="3" max="14" width="5.77734375" style="78" customWidth="1"/>
    <col min="15" max="17" width="8" style="78" customWidth="1"/>
    <col min="18" max="18" width="2.33203125" style="78" customWidth="1"/>
    <col min="19" max="19" width="8" style="78" customWidth="1"/>
    <col min="20" max="20" width="10" style="78" customWidth="1"/>
    <col min="21" max="245" width="8.88671875" style="78"/>
    <col min="246" max="246" width="14.5546875" style="78" bestFit="1" customWidth="1"/>
    <col min="247" max="261" width="5" style="78" customWidth="1"/>
    <col min="262" max="270" width="0" style="78" hidden="1" customWidth="1"/>
    <col min="271" max="273" width="8" style="78" customWidth="1"/>
    <col min="274" max="274" width="2.33203125" style="78" customWidth="1"/>
    <col min="275" max="276" width="8" style="78" customWidth="1"/>
    <col min="277" max="501" width="8.88671875" style="78"/>
    <col min="502" max="502" width="14.5546875" style="78" bestFit="1" customWidth="1"/>
    <col min="503" max="517" width="5" style="78" customWidth="1"/>
    <col min="518" max="526" width="0" style="78" hidden="1" customWidth="1"/>
    <col min="527" max="529" width="8" style="78" customWidth="1"/>
    <col min="530" max="530" width="2.33203125" style="78" customWidth="1"/>
    <col min="531" max="532" width="8" style="78" customWidth="1"/>
    <col min="533" max="757" width="8.88671875" style="78"/>
    <col min="758" max="758" width="14.5546875" style="78" bestFit="1" customWidth="1"/>
    <col min="759" max="773" width="5" style="78" customWidth="1"/>
    <col min="774" max="782" width="0" style="78" hidden="1" customWidth="1"/>
    <col min="783" max="785" width="8" style="78" customWidth="1"/>
    <col min="786" max="786" width="2.33203125" style="78" customWidth="1"/>
    <col min="787" max="788" width="8" style="78" customWidth="1"/>
    <col min="789" max="1013" width="8.88671875" style="78"/>
    <col min="1014" max="1014" width="14.5546875" style="78" bestFit="1" customWidth="1"/>
    <col min="1015" max="1029" width="5" style="78" customWidth="1"/>
    <col min="1030" max="1038" width="0" style="78" hidden="1" customWidth="1"/>
    <col min="1039" max="1041" width="8" style="78" customWidth="1"/>
    <col min="1042" max="1042" width="2.33203125" style="78" customWidth="1"/>
    <col min="1043" max="1044" width="8" style="78" customWidth="1"/>
    <col min="1045" max="1269" width="8.88671875" style="78"/>
    <col min="1270" max="1270" width="14.5546875" style="78" bestFit="1" customWidth="1"/>
    <col min="1271" max="1285" width="5" style="78" customWidth="1"/>
    <col min="1286" max="1294" width="0" style="78" hidden="1" customWidth="1"/>
    <col min="1295" max="1297" width="8" style="78" customWidth="1"/>
    <col min="1298" max="1298" width="2.33203125" style="78" customWidth="1"/>
    <col min="1299" max="1300" width="8" style="78" customWidth="1"/>
    <col min="1301" max="1525" width="8.88671875" style="78"/>
    <col min="1526" max="1526" width="14.5546875" style="78" bestFit="1" customWidth="1"/>
    <col min="1527" max="1541" width="5" style="78" customWidth="1"/>
    <col min="1542" max="1550" width="0" style="78" hidden="1" customWidth="1"/>
    <col min="1551" max="1553" width="8" style="78" customWidth="1"/>
    <col min="1554" max="1554" width="2.33203125" style="78" customWidth="1"/>
    <col min="1555" max="1556" width="8" style="78" customWidth="1"/>
    <col min="1557" max="1781" width="8.88671875" style="78"/>
    <col min="1782" max="1782" width="14.5546875" style="78" bestFit="1" customWidth="1"/>
    <col min="1783" max="1797" width="5" style="78" customWidth="1"/>
    <col min="1798" max="1806" width="0" style="78" hidden="1" customWidth="1"/>
    <col min="1807" max="1809" width="8" style="78" customWidth="1"/>
    <col min="1810" max="1810" width="2.33203125" style="78" customWidth="1"/>
    <col min="1811" max="1812" width="8" style="78" customWidth="1"/>
    <col min="1813" max="2037" width="8.88671875" style="78"/>
    <col min="2038" max="2038" width="14.5546875" style="78" bestFit="1" customWidth="1"/>
    <col min="2039" max="2053" width="5" style="78" customWidth="1"/>
    <col min="2054" max="2062" width="0" style="78" hidden="1" customWidth="1"/>
    <col min="2063" max="2065" width="8" style="78" customWidth="1"/>
    <col min="2066" max="2066" width="2.33203125" style="78" customWidth="1"/>
    <col min="2067" max="2068" width="8" style="78" customWidth="1"/>
    <col min="2069" max="2293" width="8.88671875" style="78"/>
    <col min="2294" max="2294" width="14.5546875" style="78" bestFit="1" customWidth="1"/>
    <col min="2295" max="2309" width="5" style="78" customWidth="1"/>
    <col min="2310" max="2318" width="0" style="78" hidden="1" customWidth="1"/>
    <col min="2319" max="2321" width="8" style="78" customWidth="1"/>
    <col min="2322" max="2322" width="2.33203125" style="78" customWidth="1"/>
    <col min="2323" max="2324" width="8" style="78" customWidth="1"/>
    <col min="2325" max="2549" width="8.88671875" style="78"/>
    <col min="2550" max="2550" width="14.5546875" style="78" bestFit="1" customWidth="1"/>
    <col min="2551" max="2565" width="5" style="78" customWidth="1"/>
    <col min="2566" max="2574" width="0" style="78" hidden="1" customWidth="1"/>
    <col min="2575" max="2577" width="8" style="78" customWidth="1"/>
    <col min="2578" max="2578" width="2.33203125" style="78" customWidth="1"/>
    <col min="2579" max="2580" width="8" style="78" customWidth="1"/>
    <col min="2581" max="2805" width="8.88671875" style="78"/>
    <col min="2806" max="2806" width="14.5546875" style="78" bestFit="1" customWidth="1"/>
    <col min="2807" max="2821" width="5" style="78" customWidth="1"/>
    <col min="2822" max="2830" width="0" style="78" hidden="1" customWidth="1"/>
    <col min="2831" max="2833" width="8" style="78" customWidth="1"/>
    <col min="2834" max="2834" width="2.33203125" style="78" customWidth="1"/>
    <col min="2835" max="2836" width="8" style="78" customWidth="1"/>
    <col min="2837" max="3061" width="8.88671875" style="78"/>
    <col min="3062" max="3062" width="14.5546875" style="78" bestFit="1" customWidth="1"/>
    <col min="3063" max="3077" width="5" style="78" customWidth="1"/>
    <col min="3078" max="3086" width="0" style="78" hidden="1" customWidth="1"/>
    <col min="3087" max="3089" width="8" style="78" customWidth="1"/>
    <col min="3090" max="3090" width="2.33203125" style="78" customWidth="1"/>
    <col min="3091" max="3092" width="8" style="78" customWidth="1"/>
    <col min="3093" max="3317" width="8.88671875" style="78"/>
    <col min="3318" max="3318" width="14.5546875" style="78" bestFit="1" customWidth="1"/>
    <col min="3319" max="3333" width="5" style="78" customWidth="1"/>
    <col min="3334" max="3342" width="0" style="78" hidden="1" customWidth="1"/>
    <col min="3343" max="3345" width="8" style="78" customWidth="1"/>
    <col min="3346" max="3346" width="2.33203125" style="78" customWidth="1"/>
    <col min="3347" max="3348" width="8" style="78" customWidth="1"/>
    <col min="3349" max="3573" width="8.88671875" style="78"/>
    <col min="3574" max="3574" width="14.5546875" style="78" bestFit="1" customWidth="1"/>
    <col min="3575" max="3589" width="5" style="78" customWidth="1"/>
    <col min="3590" max="3598" width="0" style="78" hidden="1" customWidth="1"/>
    <col min="3599" max="3601" width="8" style="78" customWidth="1"/>
    <col min="3602" max="3602" width="2.33203125" style="78" customWidth="1"/>
    <col min="3603" max="3604" width="8" style="78" customWidth="1"/>
    <col min="3605" max="3829" width="8.88671875" style="78"/>
    <col min="3830" max="3830" width="14.5546875" style="78" bestFit="1" customWidth="1"/>
    <col min="3831" max="3845" width="5" style="78" customWidth="1"/>
    <col min="3846" max="3854" width="0" style="78" hidden="1" customWidth="1"/>
    <col min="3855" max="3857" width="8" style="78" customWidth="1"/>
    <col min="3858" max="3858" width="2.33203125" style="78" customWidth="1"/>
    <col min="3859" max="3860" width="8" style="78" customWidth="1"/>
    <col min="3861" max="4085" width="8.88671875" style="78"/>
    <col min="4086" max="4086" width="14.5546875" style="78" bestFit="1" customWidth="1"/>
    <col min="4087" max="4101" width="5" style="78" customWidth="1"/>
    <col min="4102" max="4110" width="0" style="78" hidden="1" customWidth="1"/>
    <col min="4111" max="4113" width="8" style="78" customWidth="1"/>
    <col min="4114" max="4114" width="2.33203125" style="78" customWidth="1"/>
    <col min="4115" max="4116" width="8" style="78" customWidth="1"/>
    <col min="4117" max="4341" width="8.88671875" style="78"/>
    <col min="4342" max="4342" width="14.5546875" style="78" bestFit="1" customWidth="1"/>
    <col min="4343" max="4357" width="5" style="78" customWidth="1"/>
    <col min="4358" max="4366" width="0" style="78" hidden="1" customWidth="1"/>
    <col min="4367" max="4369" width="8" style="78" customWidth="1"/>
    <col min="4370" max="4370" width="2.33203125" style="78" customWidth="1"/>
    <col min="4371" max="4372" width="8" style="78" customWidth="1"/>
    <col min="4373" max="4597" width="8.88671875" style="78"/>
    <col min="4598" max="4598" width="14.5546875" style="78" bestFit="1" customWidth="1"/>
    <col min="4599" max="4613" width="5" style="78" customWidth="1"/>
    <col min="4614" max="4622" width="0" style="78" hidden="1" customWidth="1"/>
    <col min="4623" max="4625" width="8" style="78" customWidth="1"/>
    <col min="4626" max="4626" width="2.33203125" style="78" customWidth="1"/>
    <col min="4627" max="4628" width="8" style="78" customWidth="1"/>
    <col min="4629" max="4853" width="8.88671875" style="78"/>
    <col min="4854" max="4854" width="14.5546875" style="78" bestFit="1" customWidth="1"/>
    <col min="4855" max="4869" width="5" style="78" customWidth="1"/>
    <col min="4870" max="4878" width="0" style="78" hidden="1" customWidth="1"/>
    <col min="4879" max="4881" width="8" style="78" customWidth="1"/>
    <col min="4882" max="4882" width="2.33203125" style="78" customWidth="1"/>
    <col min="4883" max="4884" width="8" style="78" customWidth="1"/>
    <col min="4885" max="5109" width="8.88671875" style="78"/>
    <col min="5110" max="5110" width="14.5546875" style="78" bestFit="1" customWidth="1"/>
    <col min="5111" max="5125" width="5" style="78" customWidth="1"/>
    <col min="5126" max="5134" width="0" style="78" hidden="1" customWidth="1"/>
    <col min="5135" max="5137" width="8" style="78" customWidth="1"/>
    <col min="5138" max="5138" width="2.33203125" style="78" customWidth="1"/>
    <col min="5139" max="5140" width="8" style="78" customWidth="1"/>
    <col min="5141" max="5365" width="8.88671875" style="78"/>
    <col min="5366" max="5366" width="14.5546875" style="78" bestFit="1" customWidth="1"/>
    <col min="5367" max="5381" width="5" style="78" customWidth="1"/>
    <col min="5382" max="5390" width="0" style="78" hidden="1" customWidth="1"/>
    <col min="5391" max="5393" width="8" style="78" customWidth="1"/>
    <col min="5394" max="5394" width="2.33203125" style="78" customWidth="1"/>
    <col min="5395" max="5396" width="8" style="78" customWidth="1"/>
    <col min="5397" max="5621" width="8.88671875" style="78"/>
    <col min="5622" max="5622" width="14.5546875" style="78" bestFit="1" customWidth="1"/>
    <col min="5623" max="5637" width="5" style="78" customWidth="1"/>
    <col min="5638" max="5646" width="0" style="78" hidden="1" customWidth="1"/>
    <col min="5647" max="5649" width="8" style="78" customWidth="1"/>
    <col min="5650" max="5650" width="2.33203125" style="78" customWidth="1"/>
    <col min="5651" max="5652" width="8" style="78" customWidth="1"/>
    <col min="5653" max="5877" width="8.88671875" style="78"/>
    <col min="5878" max="5878" width="14.5546875" style="78" bestFit="1" customWidth="1"/>
    <col min="5879" max="5893" width="5" style="78" customWidth="1"/>
    <col min="5894" max="5902" width="0" style="78" hidden="1" customWidth="1"/>
    <col min="5903" max="5905" width="8" style="78" customWidth="1"/>
    <col min="5906" max="5906" width="2.33203125" style="78" customWidth="1"/>
    <col min="5907" max="5908" width="8" style="78" customWidth="1"/>
    <col min="5909" max="6133" width="8.88671875" style="78"/>
    <col min="6134" max="6134" width="14.5546875" style="78" bestFit="1" customWidth="1"/>
    <col min="6135" max="6149" width="5" style="78" customWidth="1"/>
    <col min="6150" max="6158" width="0" style="78" hidden="1" customWidth="1"/>
    <col min="6159" max="6161" width="8" style="78" customWidth="1"/>
    <col min="6162" max="6162" width="2.33203125" style="78" customWidth="1"/>
    <col min="6163" max="6164" width="8" style="78" customWidth="1"/>
    <col min="6165" max="6389" width="8.88671875" style="78"/>
    <col min="6390" max="6390" width="14.5546875" style="78" bestFit="1" customWidth="1"/>
    <col min="6391" max="6405" width="5" style="78" customWidth="1"/>
    <col min="6406" max="6414" width="0" style="78" hidden="1" customWidth="1"/>
    <col min="6415" max="6417" width="8" style="78" customWidth="1"/>
    <col min="6418" max="6418" width="2.33203125" style="78" customWidth="1"/>
    <col min="6419" max="6420" width="8" style="78" customWidth="1"/>
    <col min="6421" max="6645" width="8.88671875" style="78"/>
    <col min="6646" max="6646" width="14.5546875" style="78" bestFit="1" customWidth="1"/>
    <col min="6647" max="6661" width="5" style="78" customWidth="1"/>
    <col min="6662" max="6670" width="0" style="78" hidden="1" customWidth="1"/>
    <col min="6671" max="6673" width="8" style="78" customWidth="1"/>
    <col min="6674" max="6674" width="2.33203125" style="78" customWidth="1"/>
    <col min="6675" max="6676" width="8" style="78" customWidth="1"/>
    <col min="6677" max="6901" width="8.88671875" style="78"/>
    <col min="6902" max="6902" width="14.5546875" style="78" bestFit="1" customWidth="1"/>
    <col min="6903" max="6917" width="5" style="78" customWidth="1"/>
    <col min="6918" max="6926" width="0" style="78" hidden="1" customWidth="1"/>
    <col min="6927" max="6929" width="8" style="78" customWidth="1"/>
    <col min="6930" max="6930" width="2.33203125" style="78" customWidth="1"/>
    <col min="6931" max="6932" width="8" style="78" customWidth="1"/>
    <col min="6933" max="7157" width="8.88671875" style="78"/>
    <col min="7158" max="7158" width="14.5546875" style="78" bestFit="1" customWidth="1"/>
    <col min="7159" max="7173" width="5" style="78" customWidth="1"/>
    <col min="7174" max="7182" width="0" style="78" hidden="1" customWidth="1"/>
    <col min="7183" max="7185" width="8" style="78" customWidth="1"/>
    <col min="7186" max="7186" width="2.33203125" style="78" customWidth="1"/>
    <col min="7187" max="7188" width="8" style="78" customWidth="1"/>
    <col min="7189" max="7413" width="8.88671875" style="78"/>
    <col min="7414" max="7414" width="14.5546875" style="78" bestFit="1" customWidth="1"/>
    <col min="7415" max="7429" width="5" style="78" customWidth="1"/>
    <col min="7430" max="7438" width="0" style="78" hidden="1" customWidth="1"/>
    <col min="7439" max="7441" width="8" style="78" customWidth="1"/>
    <col min="7442" max="7442" width="2.33203125" style="78" customWidth="1"/>
    <col min="7443" max="7444" width="8" style="78" customWidth="1"/>
    <col min="7445" max="7669" width="8.88671875" style="78"/>
    <col min="7670" max="7670" width="14.5546875" style="78" bestFit="1" customWidth="1"/>
    <col min="7671" max="7685" width="5" style="78" customWidth="1"/>
    <col min="7686" max="7694" width="0" style="78" hidden="1" customWidth="1"/>
    <col min="7695" max="7697" width="8" style="78" customWidth="1"/>
    <col min="7698" max="7698" width="2.33203125" style="78" customWidth="1"/>
    <col min="7699" max="7700" width="8" style="78" customWidth="1"/>
    <col min="7701" max="7925" width="8.88671875" style="78"/>
    <col min="7926" max="7926" width="14.5546875" style="78" bestFit="1" customWidth="1"/>
    <col min="7927" max="7941" width="5" style="78" customWidth="1"/>
    <col min="7942" max="7950" width="0" style="78" hidden="1" customWidth="1"/>
    <col min="7951" max="7953" width="8" style="78" customWidth="1"/>
    <col min="7954" max="7954" width="2.33203125" style="78" customWidth="1"/>
    <col min="7955" max="7956" width="8" style="78" customWidth="1"/>
    <col min="7957" max="8181" width="8.88671875" style="78"/>
    <col min="8182" max="8182" width="14.5546875" style="78" bestFit="1" customWidth="1"/>
    <col min="8183" max="8197" width="5" style="78" customWidth="1"/>
    <col min="8198" max="8206" width="0" style="78" hidden="1" customWidth="1"/>
    <col min="8207" max="8209" width="8" style="78" customWidth="1"/>
    <col min="8210" max="8210" width="2.33203125" style="78" customWidth="1"/>
    <col min="8211" max="8212" width="8" style="78" customWidth="1"/>
    <col min="8213" max="8437" width="8.88671875" style="78"/>
    <col min="8438" max="8438" width="14.5546875" style="78" bestFit="1" customWidth="1"/>
    <col min="8439" max="8453" width="5" style="78" customWidth="1"/>
    <col min="8454" max="8462" width="0" style="78" hidden="1" customWidth="1"/>
    <col min="8463" max="8465" width="8" style="78" customWidth="1"/>
    <col min="8466" max="8466" width="2.33203125" style="78" customWidth="1"/>
    <col min="8467" max="8468" width="8" style="78" customWidth="1"/>
    <col min="8469" max="8693" width="8.88671875" style="78"/>
    <col min="8694" max="8694" width="14.5546875" style="78" bestFit="1" customWidth="1"/>
    <col min="8695" max="8709" width="5" style="78" customWidth="1"/>
    <col min="8710" max="8718" width="0" style="78" hidden="1" customWidth="1"/>
    <col min="8719" max="8721" width="8" style="78" customWidth="1"/>
    <col min="8722" max="8722" width="2.33203125" style="78" customWidth="1"/>
    <col min="8723" max="8724" width="8" style="78" customWidth="1"/>
    <col min="8725" max="8949" width="8.88671875" style="78"/>
    <col min="8950" max="8950" width="14.5546875" style="78" bestFit="1" customWidth="1"/>
    <col min="8951" max="8965" width="5" style="78" customWidth="1"/>
    <col min="8966" max="8974" width="0" style="78" hidden="1" customWidth="1"/>
    <col min="8975" max="8977" width="8" style="78" customWidth="1"/>
    <col min="8978" max="8978" width="2.33203125" style="78" customWidth="1"/>
    <col min="8979" max="8980" width="8" style="78" customWidth="1"/>
    <col min="8981" max="9205" width="8.88671875" style="78"/>
    <col min="9206" max="9206" width="14.5546875" style="78" bestFit="1" customWidth="1"/>
    <col min="9207" max="9221" width="5" style="78" customWidth="1"/>
    <col min="9222" max="9230" width="0" style="78" hidden="1" customWidth="1"/>
    <col min="9231" max="9233" width="8" style="78" customWidth="1"/>
    <col min="9234" max="9234" width="2.33203125" style="78" customWidth="1"/>
    <col min="9235" max="9236" width="8" style="78" customWidth="1"/>
    <col min="9237" max="9461" width="8.88671875" style="78"/>
    <col min="9462" max="9462" width="14.5546875" style="78" bestFit="1" customWidth="1"/>
    <col min="9463" max="9477" width="5" style="78" customWidth="1"/>
    <col min="9478" max="9486" width="0" style="78" hidden="1" customWidth="1"/>
    <col min="9487" max="9489" width="8" style="78" customWidth="1"/>
    <col min="9490" max="9490" width="2.33203125" style="78" customWidth="1"/>
    <col min="9491" max="9492" width="8" style="78" customWidth="1"/>
    <col min="9493" max="9717" width="8.88671875" style="78"/>
    <col min="9718" max="9718" width="14.5546875" style="78" bestFit="1" customWidth="1"/>
    <col min="9719" max="9733" width="5" style="78" customWidth="1"/>
    <col min="9734" max="9742" width="0" style="78" hidden="1" customWidth="1"/>
    <col min="9743" max="9745" width="8" style="78" customWidth="1"/>
    <col min="9746" max="9746" width="2.33203125" style="78" customWidth="1"/>
    <col min="9747" max="9748" width="8" style="78" customWidth="1"/>
    <col min="9749" max="9973" width="8.88671875" style="78"/>
    <col min="9974" max="9974" width="14.5546875" style="78" bestFit="1" customWidth="1"/>
    <col min="9975" max="9989" width="5" style="78" customWidth="1"/>
    <col min="9990" max="9998" width="0" style="78" hidden="1" customWidth="1"/>
    <col min="9999" max="10001" width="8" style="78" customWidth="1"/>
    <col min="10002" max="10002" width="2.33203125" style="78" customWidth="1"/>
    <col min="10003" max="10004" width="8" style="78" customWidth="1"/>
    <col min="10005" max="10229" width="8.88671875" style="78"/>
    <col min="10230" max="10230" width="14.5546875" style="78" bestFit="1" customWidth="1"/>
    <col min="10231" max="10245" width="5" style="78" customWidth="1"/>
    <col min="10246" max="10254" width="0" style="78" hidden="1" customWidth="1"/>
    <col min="10255" max="10257" width="8" style="78" customWidth="1"/>
    <col min="10258" max="10258" width="2.33203125" style="78" customWidth="1"/>
    <col min="10259" max="10260" width="8" style="78" customWidth="1"/>
    <col min="10261" max="10485" width="8.88671875" style="78"/>
    <col min="10486" max="10486" width="14.5546875" style="78" bestFit="1" customWidth="1"/>
    <col min="10487" max="10501" width="5" style="78" customWidth="1"/>
    <col min="10502" max="10510" width="0" style="78" hidden="1" customWidth="1"/>
    <col min="10511" max="10513" width="8" style="78" customWidth="1"/>
    <col min="10514" max="10514" width="2.33203125" style="78" customWidth="1"/>
    <col min="10515" max="10516" width="8" style="78" customWidth="1"/>
    <col min="10517" max="10741" width="8.88671875" style="78"/>
    <col min="10742" max="10742" width="14.5546875" style="78" bestFit="1" customWidth="1"/>
    <col min="10743" max="10757" width="5" style="78" customWidth="1"/>
    <col min="10758" max="10766" width="0" style="78" hidden="1" customWidth="1"/>
    <col min="10767" max="10769" width="8" style="78" customWidth="1"/>
    <col min="10770" max="10770" width="2.33203125" style="78" customWidth="1"/>
    <col min="10771" max="10772" width="8" style="78" customWidth="1"/>
    <col min="10773" max="10997" width="8.88671875" style="78"/>
    <col min="10998" max="10998" width="14.5546875" style="78" bestFit="1" customWidth="1"/>
    <col min="10999" max="11013" width="5" style="78" customWidth="1"/>
    <col min="11014" max="11022" width="0" style="78" hidden="1" customWidth="1"/>
    <col min="11023" max="11025" width="8" style="78" customWidth="1"/>
    <col min="11026" max="11026" width="2.33203125" style="78" customWidth="1"/>
    <col min="11027" max="11028" width="8" style="78" customWidth="1"/>
    <col min="11029" max="11253" width="8.88671875" style="78"/>
    <col min="11254" max="11254" width="14.5546875" style="78" bestFit="1" customWidth="1"/>
    <col min="11255" max="11269" width="5" style="78" customWidth="1"/>
    <col min="11270" max="11278" width="0" style="78" hidden="1" customWidth="1"/>
    <col min="11279" max="11281" width="8" style="78" customWidth="1"/>
    <col min="11282" max="11282" width="2.33203125" style="78" customWidth="1"/>
    <col min="11283" max="11284" width="8" style="78" customWidth="1"/>
    <col min="11285" max="11509" width="8.88671875" style="78"/>
    <col min="11510" max="11510" width="14.5546875" style="78" bestFit="1" customWidth="1"/>
    <col min="11511" max="11525" width="5" style="78" customWidth="1"/>
    <col min="11526" max="11534" width="0" style="78" hidden="1" customWidth="1"/>
    <col min="11535" max="11537" width="8" style="78" customWidth="1"/>
    <col min="11538" max="11538" width="2.33203125" style="78" customWidth="1"/>
    <col min="11539" max="11540" width="8" style="78" customWidth="1"/>
    <col min="11541" max="11765" width="8.88671875" style="78"/>
    <col min="11766" max="11766" width="14.5546875" style="78" bestFit="1" customWidth="1"/>
    <col min="11767" max="11781" width="5" style="78" customWidth="1"/>
    <col min="11782" max="11790" width="0" style="78" hidden="1" customWidth="1"/>
    <col min="11791" max="11793" width="8" style="78" customWidth="1"/>
    <col min="11794" max="11794" width="2.33203125" style="78" customWidth="1"/>
    <col min="11795" max="11796" width="8" style="78" customWidth="1"/>
    <col min="11797" max="12021" width="8.88671875" style="78"/>
    <col min="12022" max="12022" width="14.5546875" style="78" bestFit="1" customWidth="1"/>
    <col min="12023" max="12037" width="5" style="78" customWidth="1"/>
    <col min="12038" max="12046" width="0" style="78" hidden="1" customWidth="1"/>
    <col min="12047" max="12049" width="8" style="78" customWidth="1"/>
    <col min="12050" max="12050" width="2.33203125" style="78" customWidth="1"/>
    <col min="12051" max="12052" width="8" style="78" customWidth="1"/>
    <col min="12053" max="12277" width="8.88671875" style="78"/>
    <col min="12278" max="12278" width="14.5546875" style="78" bestFit="1" customWidth="1"/>
    <col min="12279" max="12293" width="5" style="78" customWidth="1"/>
    <col min="12294" max="12302" width="0" style="78" hidden="1" customWidth="1"/>
    <col min="12303" max="12305" width="8" style="78" customWidth="1"/>
    <col min="12306" max="12306" width="2.33203125" style="78" customWidth="1"/>
    <col min="12307" max="12308" width="8" style="78" customWidth="1"/>
    <col min="12309" max="12533" width="8.88671875" style="78"/>
    <col min="12534" max="12534" width="14.5546875" style="78" bestFit="1" customWidth="1"/>
    <col min="12535" max="12549" width="5" style="78" customWidth="1"/>
    <col min="12550" max="12558" width="0" style="78" hidden="1" customWidth="1"/>
    <col min="12559" max="12561" width="8" style="78" customWidth="1"/>
    <col min="12562" max="12562" width="2.33203125" style="78" customWidth="1"/>
    <col min="12563" max="12564" width="8" style="78" customWidth="1"/>
    <col min="12565" max="12789" width="8.88671875" style="78"/>
    <col min="12790" max="12790" width="14.5546875" style="78" bestFit="1" customWidth="1"/>
    <col min="12791" max="12805" width="5" style="78" customWidth="1"/>
    <col min="12806" max="12814" width="0" style="78" hidden="1" customWidth="1"/>
    <col min="12815" max="12817" width="8" style="78" customWidth="1"/>
    <col min="12818" max="12818" width="2.33203125" style="78" customWidth="1"/>
    <col min="12819" max="12820" width="8" style="78" customWidth="1"/>
    <col min="12821" max="13045" width="8.88671875" style="78"/>
    <col min="13046" max="13046" width="14.5546875" style="78" bestFit="1" customWidth="1"/>
    <col min="13047" max="13061" width="5" style="78" customWidth="1"/>
    <col min="13062" max="13070" width="0" style="78" hidden="1" customWidth="1"/>
    <col min="13071" max="13073" width="8" style="78" customWidth="1"/>
    <col min="13074" max="13074" width="2.33203125" style="78" customWidth="1"/>
    <col min="13075" max="13076" width="8" style="78" customWidth="1"/>
    <col min="13077" max="13301" width="8.88671875" style="78"/>
    <col min="13302" max="13302" width="14.5546875" style="78" bestFit="1" customWidth="1"/>
    <col min="13303" max="13317" width="5" style="78" customWidth="1"/>
    <col min="13318" max="13326" width="0" style="78" hidden="1" customWidth="1"/>
    <col min="13327" max="13329" width="8" style="78" customWidth="1"/>
    <col min="13330" max="13330" width="2.33203125" style="78" customWidth="1"/>
    <col min="13331" max="13332" width="8" style="78" customWidth="1"/>
    <col min="13333" max="13557" width="8.88671875" style="78"/>
    <col min="13558" max="13558" width="14.5546875" style="78" bestFit="1" customWidth="1"/>
    <col min="13559" max="13573" width="5" style="78" customWidth="1"/>
    <col min="13574" max="13582" width="0" style="78" hidden="1" customWidth="1"/>
    <col min="13583" max="13585" width="8" style="78" customWidth="1"/>
    <col min="13586" max="13586" width="2.33203125" style="78" customWidth="1"/>
    <col min="13587" max="13588" width="8" style="78" customWidth="1"/>
    <col min="13589" max="13813" width="8.88671875" style="78"/>
    <col min="13814" max="13814" width="14.5546875" style="78" bestFit="1" customWidth="1"/>
    <col min="13815" max="13829" width="5" style="78" customWidth="1"/>
    <col min="13830" max="13838" width="0" style="78" hidden="1" customWidth="1"/>
    <col min="13839" max="13841" width="8" style="78" customWidth="1"/>
    <col min="13842" max="13842" width="2.33203125" style="78" customWidth="1"/>
    <col min="13843" max="13844" width="8" style="78" customWidth="1"/>
    <col min="13845" max="14069" width="8.88671875" style="78"/>
    <col min="14070" max="14070" width="14.5546875" style="78" bestFit="1" customWidth="1"/>
    <col min="14071" max="14085" width="5" style="78" customWidth="1"/>
    <col min="14086" max="14094" width="0" style="78" hidden="1" customWidth="1"/>
    <col min="14095" max="14097" width="8" style="78" customWidth="1"/>
    <col min="14098" max="14098" width="2.33203125" style="78" customWidth="1"/>
    <col min="14099" max="14100" width="8" style="78" customWidth="1"/>
    <col min="14101" max="14325" width="8.88671875" style="78"/>
    <col min="14326" max="14326" width="14.5546875" style="78" bestFit="1" customWidth="1"/>
    <col min="14327" max="14341" width="5" style="78" customWidth="1"/>
    <col min="14342" max="14350" width="0" style="78" hidden="1" customWidth="1"/>
    <col min="14351" max="14353" width="8" style="78" customWidth="1"/>
    <col min="14354" max="14354" width="2.33203125" style="78" customWidth="1"/>
    <col min="14355" max="14356" width="8" style="78" customWidth="1"/>
    <col min="14357" max="14581" width="8.88671875" style="78"/>
    <col min="14582" max="14582" width="14.5546875" style="78" bestFit="1" customWidth="1"/>
    <col min="14583" max="14597" width="5" style="78" customWidth="1"/>
    <col min="14598" max="14606" width="0" style="78" hidden="1" customWidth="1"/>
    <col min="14607" max="14609" width="8" style="78" customWidth="1"/>
    <col min="14610" max="14610" width="2.33203125" style="78" customWidth="1"/>
    <col min="14611" max="14612" width="8" style="78" customWidth="1"/>
    <col min="14613" max="14837" width="8.88671875" style="78"/>
    <col min="14838" max="14838" width="14.5546875" style="78" bestFit="1" customWidth="1"/>
    <col min="14839" max="14853" width="5" style="78" customWidth="1"/>
    <col min="14854" max="14862" width="0" style="78" hidden="1" customWidth="1"/>
    <col min="14863" max="14865" width="8" style="78" customWidth="1"/>
    <col min="14866" max="14866" width="2.33203125" style="78" customWidth="1"/>
    <col min="14867" max="14868" width="8" style="78" customWidth="1"/>
    <col min="14869" max="15093" width="8.88671875" style="78"/>
    <col min="15094" max="15094" width="14.5546875" style="78" bestFit="1" customWidth="1"/>
    <col min="15095" max="15109" width="5" style="78" customWidth="1"/>
    <col min="15110" max="15118" width="0" style="78" hidden="1" customWidth="1"/>
    <col min="15119" max="15121" width="8" style="78" customWidth="1"/>
    <col min="15122" max="15122" width="2.33203125" style="78" customWidth="1"/>
    <col min="15123" max="15124" width="8" style="78" customWidth="1"/>
    <col min="15125" max="15349" width="8.88671875" style="78"/>
    <col min="15350" max="15350" width="14.5546875" style="78" bestFit="1" customWidth="1"/>
    <col min="15351" max="15365" width="5" style="78" customWidth="1"/>
    <col min="15366" max="15374" width="0" style="78" hidden="1" customWidth="1"/>
    <col min="15375" max="15377" width="8" style="78" customWidth="1"/>
    <col min="15378" max="15378" width="2.33203125" style="78" customWidth="1"/>
    <col min="15379" max="15380" width="8" style="78" customWidth="1"/>
    <col min="15381" max="15605" width="8.88671875" style="78"/>
    <col min="15606" max="15606" width="14.5546875" style="78" bestFit="1" customWidth="1"/>
    <col min="15607" max="15621" width="5" style="78" customWidth="1"/>
    <col min="15622" max="15630" width="0" style="78" hidden="1" customWidth="1"/>
    <col min="15631" max="15633" width="8" style="78" customWidth="1"/>
    <col min="15634" max="15634" width="2.33203125" style="78" customWidth="1"/>
    <col min="15635" max="15636" width="8" style="78" customWidth="1"/>
    <col min="15637" max="15861" width="8.88671875" style="78"/>
    <col min="15862" max="15862" width="14.5546875" style="78" bestFit="1" customWidth="1"/>
    <col min="15863" max="15877" width="5" style="78" customWidth="1"/>
    <col min="15878" max="15886" width="0" style="78" hidden="1" customWidth="1"/>
    <col min="15887" max="15889" width="8" style="78" customWidth="1"/>
    <col min="15890" max="15890" width="2.33203125" style="78" customWidth="1"/>
    <col min="15891" max="15892" width="8" style="78" customWidth="1"/>
    <col min="15893" max="16117" width="8.88671875" style="78"/>
    <col min="16118" max="16118" width="14.5546875" style="78" bestFit="1" customWidth="1"/>
    <col min="16119" max="16133" width="5" style="78" customWidth="1"/>
    <col min="16134" max="16142" width="0" style="78" hidden="1" customWidth="1"/>
    <col min="16143" max="16145" width="8" style="78" customWidth="1"/>
    <col min="16146" max="16146" width="2.33203125" style="78" customWidth="1"/>
    <col min="16147" max="16148" width="8" style="78" customWidth="1"/>
    <col min="16149" max="16384" width="8.88671875" style="78"/>
  </cols>
  <sheetData>
    <row r="1" spans="1:20" x14ac:dyDescent="0.3">
      <c r="A1" s="278" t="s">
        <v>73</v>
      </c>
      <c r="B1" s="279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8" t="s">
        <v>22</v>
      </c>
      <c r="P1" s="259" t="s">
        <v>23</v>
      </c>
      <c r="Q1" s="259" t="s">
        <v>24</v>
      </c>
      <c r="R1" s="259"/>
      <c r="S1" s="259"/>
      <c r="T1" s="261"/>
    </row>
    <row r="2" spans="1:20" ht="15" thickBot="1" x14ac:dyDescent="0.35">
      <c r="A2" s="280"/>
      <c r="B2" s="281"/>
      <c r="C2" s="244" t="str">
        <f>B3</f>
        <v>Volejbal Ostrava E</v>
      </c>
      <c r="D2" s="260"/>
      <c r="E2" s="262"/>
      <c r="F2" s="244" t="str">
        <f>B4</f>
        <v>Volejbal Ostrava C</v>
      </c>
      <c r="G2" s="260"/>
      <c r="H2" s="262"/>
      <c r="I2" s="244" t="str">
        <f>B5</f>
        <v>Green Baška B</v>
      </c>
      <c r="J2" s="260"/>
      <c r="K2" s="262"/>
      <c r="L2" s="244" t="str">
        <f>B6</f>
        <v>Volejbal Ostrava B</v>
      </c>
      <c r="M2" s="260"/>
      <c r="N2" s="262"/>
      <c r="O2" s="269"/>
      <c r="P2" s="260"/>
      <c r="Q2" s="260"/>
      <c r="R2" s="260"/>
      <c r="S2" s="260"/>
      <c r="T2" s="262"/>
    </row>
    <row r="3" spans="1:20" ht="21" x14ac:dyDescent="0.3">
      <c r="A3" s="18" t="s">
        <v>18</v>
      </c>
      <c r="B3" s="19" t="s">
        <v>67</v>
      </c>
      <c r="C3" s="130"/>
      <c r="D3" s="129"/>
      <c r="E3" s="128"/>
      <c r="F3" s="23">
        <v>3</v>
      </c>
      <c r="G3" s="24" t="s">
        <v>26</v>
      </c>
      <c r="H3" s="25">
        <v>21</v>
      </c>
      <c r="I3" s="23">
        <v>3</v>
      </c>
      <c r="J3" s="24" t="s">
        <v>26</v>
      </c>
      <c r="K3" s="25">
        <v>15</v>
      </c>
      <c r="L3" s="23">
        <v>1</v>
      </c>
      <c r="M3" s="24" t="s">
        <v>26</v>
      </c>
      <c r="N3" s="25">
        <v>18</v>
      </c>
      <c r="O3" s="98">
        <f>SUM(IF(C3&gt;E3,1,0),IF(F3&gt;H3,1,0),IF(I3&gt;K3,1,0),IF(L3&gt;N3,1,0))</f>
        <v>0</v>
      </c>
      <c r="P3" s="71">
        <v>4</v>
      </c>
      <c r="Q3" s="24">
        <f>C3+F3+I3+L3</f>
        <v>7</v>
      </c>
      <c r="R3" s="24" t="s">
        <v>26</v>
      </c>
      <c r="S3" s="24">
        <f>E3+H3+K3+N3</f>
        <v>54</v>
      </c>
      <c r="T3" s="25">
        <f>Q3/S3</f>
        <v>0.12962962962962962</v>
      </c>
    </row>
    <row r="4" spans="1:20" ht="21" x14ac:dyDescent="0.3">
      <c r="A4" s="34" t="s">
        <v>19</v>
      </c>
      <c r="B4" s="97" t="s">
        <v>53</v>
      </c>
      <c r="C4" s="95">
        <f>H3</f>
        <v>21</v>
      </c>
      <c r="D4" s="96" t="s">
        <v>26</v>
      </c>
      <c r="E4" s="94">
        <f>F3</f>
        <v>3</v>
      </c>
      <c r="F4" s="127"/>
      <c r="G4" s="126"/>
      <c r="H4" s="125"/>
      <c r="I4" s="90">
        <v>7</v>
      </c>
      <c r="J4" s="54" t="s">
        <v>26</v>
      </c>
      <c r="K4" s="89">
        <v>8</v>
      </c>
      <c r="L4" s="90">
        <v>11</v>
      </c>
      <c r="M4" s="54" t="s">
        <v>26</v>
      </c>
      <c r="N4" s="89">
        <v>5</v>
      </c>
      <c r="O4" s="88">
        <f>SUM(IF(C4&gt;E4,1,0),IF(F4&gt;H4,1,0),IF(I4&gt;K4,1,0),IF(L4&gt;N4,1,0))</f>
        <v>2</v>
      </c>
      <c r="P4" s="124">
        <v>1</v>
      </c>
      <c r="Q4" s="54">
        <f>C4+F4+I4+L4</f>
        <v>39</v>
      </c>
      <c r="R4" s="54" t="s">
        <v>26</v>
      </c>
      <c r="S4" s="54">
        <f>E4+H4+K4+N4</f>
        <v>16</v>
      </c>
      <c r="T4" s="89">
        <f>Q4/S4</f>
        <v>2.4375</v>
      </c>
    </row>
    <row r="5" spans="1:20" ht="21" x14ac:dyDescent="0.3">
      <c r="A5" s="34" t="s">
        <v>20</v>
      </c>
      <c r="B5" s="97" t="s">
        <v>70</v>
      </c>
      <c r="C5" s="95">
        <f>K3</f>
        <v>15</v>
      </c>
      <c r="D5" s="96" t="s">
        <v>26</v>
      </c>
      <c r="E5" s="94">
        <f>I3</f>
        <v>3</v>
      </c>
      <c r="F5" s="95">
        <f>K4</f>
        <v>8</v>
      </c>
      <c r="G5" s="96" t="s">
        <v>26</v>
      </c>
      <c r="H5" s="94">
        <f>I4</f>
        <v>7</v>
      </c>
      <c r="I5" s="127"/>
      <c r="J5" s="126"/>
      <c r="K5" s="125"/>
      <c r="L5" s="90">
        <v>7</v>
      </c>
      <c r="M5" s="54" t="s">
        <v>26</v>
      </c>
      <c r="N5" s="89">
        <v>16</v>
      </c>
      <c r="O5" s="88">
        <f>SUM(IF(C5&gt;E5,1,0),IF(F5&gt;H5,1,0),IF(I5&gt;K5,1,0),IF(L5&gt;N5,1,0))</f>
        <v>2</v>
      </c>
      <c r="P5" s="124">
        <v>3</v>
      </c>
      <c r="Q5" s="54">
        <f>C5+F5+I5+L5</f>
        <v>30</v>
      </c>
      <c r="R5" s="54" t="s">
        <v>26</v>
      </c>
      <c r="S5" s="54">
        <f>E5+H5+K5+N5</f>
        <v>26</v>
      </c>
      <c r="T5" s="89">
        <f>Q5/S5</f>
        <v>1.1538461538461537</v>
      </c>
    </row>
    <row r="6" spans="1:20" ht="21.6" thickBot="1" x14ac:dyDescent="0.35">
      <c r="A6" s="17" t="s">
        <v>21</v>
      </c>
      <c r="B6" s="55" t="s">
        <v>47</v>
      </c>
      <c r="C6" s="56">
        <f>N3</f>
        <v>18</v>
      </c>
      <c r="D6" s="57" t="s">
        <v>26</v>
      </c>
      <c r="E6" s="58">
        <f>L3</f>
        <v>1</v>
      </c>
      <c r="F6" s="56">
        <f>N4</f>
        <v>5</v>
      </c>
      <c r="G6" s="57" t="s">
        <v>26</v>
      </c>
      <c r="H6" s="58">
        <f>L4</f>
        <v>11</v>
      </c>
      <c r="I6" s="56">
        <f>N5</f>
        <v>16</v>
      </c>
      <c r="J6" s="57" t="s">
        <v>26</v>
      </c>
      <c r="K6" s="58">
        <f>L5</f>
        <v>7</v>
      </c>
      <c r="L6" s="123"/>
      <c r="M6" s="122"/>
      <c r="N6" s="121"/>
      <c r="O6" s="82">
        <f>SUM(IF(C6&gt;E6,1,0),IF(F6&gt;H6,1,0),IF(I6&gt;K6,1,0),IF(L6&gt;N6,1,0))</f>
        <v>2</v>
      </c>
      <c r="P6" s="120">
        <v>2</v>
      </c>
      <c r="Q6" s="80">
        <f>C6+F6+I6+L6</f>
        <v>39</v>
      </c>
      <c r="R6" s="80" t="s">
        <v>26</v>
      </c>
      <c r="S6" s="80">
        <f>E6+H6+K6+N6</f>
        <v>19</v>
      </c>
      <c r="T6" s="79">
        <f>Q6/S6</f>
        <v>2.0526315789473686</v>
      </c>
    </row>
  </sheetData>
  <mergeCells count="12">
    <mergeCell ref="A1:B2"/>
    <mergeCell ref="C1:E1"/>
    <mergeCell ref="F1:H1"/>
    <mergeCell ref="I1:K1"/>
    <mergeCell ref="L1:N1"/>
    <mergeCell ref="Q1:T2"/>
    <mergeCell ref="C2:E2"/>
    <mergeCell ref="F2:H2"/>
    <mergeCell ref="I2:K2"/>
    <mergeCell ref="L2:N2"/>
    <mergeCell ref="O1:O2"/>
    <mergeCell ref="P1:P2"/>
  </mergeCells>
  <pageMargins left="0.7" right="0.7" top="0.78740157499999996" bottom="0.78740157499999996" header="0.3" footer="0.3"/>
  <pageSetup paperSize="9" scale="93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91AD1-9D13-4CF7-8BE0-523AF9122A79}">
  <sheetPr>
    <tabColor rgb="FFFFC000"/>
    <pageSetUpPr fitToPage="1"/>
  </sheetPr>
  <dimension ref="A1:T6"/>
  <sheetViews>
    <sheetView workbookViewId="0">
      <selection activeCell="C3" sqref="C1:N1048576"/>
    </sheetView>
  </sheetViews>
  <sheetFormatPr defaultRowHeight="14.4" x14ac:dyDescent="0.3"/>
  <cols>
    <col min="1" max="1" width="5.5546875" style="78" customWidth="1"/>
    <col min="2" max="2" width="20.44140625" style="78" customWidth="1"/>
    <col min="3" max="14" width="5.77734375" style="78" customWidth="1"/>
    <col min="15" max="17" width="8" style="78" customWidth="1"/>
    <col min="18" max="18" width="2.33203125" style="78" customWidth="1"/>
    <col min="19" max="19" width="8" style="78" customWidth="1"/>
    <col min="20" max="20" width="10" style="78" customWidth="1"/>
    <col min="21" max="245" width="8.88671875" style="78"/>
    <col min="246" max="246" width="14.5546875" style="78" bestFit="1" customWidth="1"/>
    <col min="247" max="261" width="5" style="78" customWidth="1"/>
    <col min="262" max="270" width="0" style="78" hidden="1" customWidth="1"/>
    <col min="271" max="273" width="8" style="78" customWidth="1"/>
    <col min="274" max="274" width="2.33203125" style="78" customWidth="1"/>
    <col min="275" max="276" width="8" style="78" customWidth="1"/>
    <col min="277" max="501" width="8.88671875" style="78"/>
    <col min="502" max="502" width="14.5546875" style="78" bestFit="1" customWidth="1"/>
    <col min="503" max="517" width="5" style="78" customWidth="1"/>
    <col min="518" max="526" width="0" style="78" hidden="1" customWidth="1"/>
    <col min="527" max="529" width="8" style="78" customWidth="1"/>
    <col min="530" max="530" width="2.33203125" style="78" customWidth="1"/>
    <col min="531" max="532" width="8" style="78" customWidth="1"/>
    <col min="533" max="757" width="8.88671875" style="78"/>
    <col min="758" max="758" width="14.5546875" style="78" bestFit="1" customWidth="1"/>
    <col min="759" max="773" width="5" style="78" customWidth="1"/>
    <col min="774" max="782" width="0" style="78" hidden="1" customWidth="1"/>
    <col min="783" max="785" width="8" style="78" customWidth="1"/>
    <col min="786" max="786" width="2.33203125" style="78" customWidth="1"/>
    <col min="787" max="788" width="8" style="78" customWidth="1"/>
    <col min="789" max="1013" width="8.88671875" style="78"/>
    <col min="1014" max="1014" width="14.5546875" style="78" bestFit="1" customWidth="1"/>
    <col min="1015" max="1029" width="5" style="78" customWidth="1"/>
    <col min="1030" max="1038" width="0" style="78" hidden="1" customWidth="1"/>
    <col min="1039" max="1041" width="8" style="78" customWidth="1"/>
    <col min="1042" max="1042" width="2.33203125" style="78" customWidth="1"/>
    <col min="1043" max="1044" width="8" style="78" customWidth="1"/>
    <col min="1045" max="1269" width="8.88671875" style="78"/>
    <col min="1270" max="1270" width="14.5546875" style="78" bestFit="1" customWidth="1"/>
    <col min="1271" max="1285" width="5" style="78" customWidth="1"/>
    <col min="1286" max="1294" width="0" style="78" hidden="1" customWidth="1"/>
    <col min="1295" max="1297" width="8" style="78" customWidth="1"/>
    <col min="1298" max="1298" width="2.33203125" style="78" customWidth="1"/>
    <col min="1299" max="1300" width="8" style="78" customWidth="1"/>
    <col min="1301" max="1525" width="8.88671875" style="78"/>
    <col min="1526" max="1526" width="14.5546875" style="78" bestFit="1" customWidth="1"/>
    <col min="1527" max="1541" width="5" style="78" customWidth="1"/>
    <col min="1542" max="1550" width="0" style="78" hidden="1" customWidth="1"/>
    <col min="1551" max="1553" width="8" style="78" customWidth="1"/>
    <col min="1554" max="1554" width="2.33203125" style="78" customWidth="1"/>
    <col min="1555" max="1556" width="8" style="78" customWidth="1"/>
    <col min="1557" max="1781" width="8.88671875" style="78"/>
    <col min="1782" max="1782" width="14.5546875" style="78" bestFit="1" customWidth="1"/>
    <col min="1783" max="1797" width="5" style="78" customWidth="1"/>
    <col min="1798" max="1806" width="0" style="78" hidden="1" customWidth="1"/>
    <col min="1807" max="1809" width="8" style="78" customWidth="1"/>
    <col min="1810" max="1810" width="2.33203125" style="78" customWidth="1"/>
    <col min="1811" max="1812" width="8" style="78" customWidth="1"/>
    <col min="1813" max="2037" width="8.88671875" style="78"/>
    <col min="2038" max="2038" width="14.5546875" style="78" bestFit="1" customWidth="1"/>
    <col min="2039" max="2053" width="5" style="78" customWidth="1"/>
    <col min="2054" max="2062" width="0" style="78" hidden="1" customWidth="1"/>
    <col min="2063" max="2065" width="8" style="78" customWidth="1"/>
    <col min="2066" max="2066" width="2.33203125" style="78" customWidth="1"/>
    <col min="2067" max="2068" width="8" style="78" customWidth="1"/>
    <col min="2069" max="2293" width="8.88671875" style="78"/>
    <col min="2294" max="2294" width="14.5546875" style="78" bestFit="1" customWidth="1"/>
    <col min="2295" max="2309" width="5" style="78" customWidth="1"/>
    <col min="2310" max="2318" width="0" style="78" hidden="1" customWidth="1"/>
    <col min="2319" max="2321" width="8" style="78" customWidth="1"/>
    <col min="2322" max="2322" width="2.33203125" style="78" customWidth="1"/>
    <col min="2323" max="2324" width="8" style="78" customWidth="1"/>
    <col min="2325" max="2549" width="8.88671875" style="78"/>
    <col min="2550" max="2550" width="14.5546875" style="78" bestFit="1" customWidth="1"/>
    <col min="2551" max="2565" width="5" style="78" customWidth="1"/>
    <col min="2566" max="2574" width="0" style="78" hidden="1" customWidth="1"/>
    <col min="2575" max="2577" width="8" style="78" customWidth="1"/>
    <col min="2578" max="2578" width="2.33203125" style="78" customWidth="1"/>
    <col min="2579" max="2580" width="8" style="78" customWidth="1"/>
    <col min="2581" max="2805" width="8.88671875" style="78"/>
    <col min="2806" max="2806" width="14.5546875" style="78" bestFit="1" customWidth="1"/>
    <col min="2807" max="2821" width="5" style="78" customWidth="1"/>
    <col min="2822" max="2830" width="0" style="78" hidden="1" customWidth="1"/>
    <col min="2831" max="2833" width="8" style="78" customWidth="1"/>
    <col min="2834" max="2834" width="2.33203125" style="78" customWidth="1"/>
    <col min="2835" max="2836" width="8" style="78" customWidth="1"/>
    <col min="2837" max="3061" width="8.88671875" style="78"/>
    <col min="3062" max="3062" width="14.5546875" style="78" bestFit="1" customWidth="1"/>
    <col min="3063" max="3077" width="5" style="78" customWidth="1"/>
    <col min="3078" max="3086" width="0" style="78" hidden="1" customWidth="1"/>
    <col min="3087" max="3089" width="8" style="78" customWidth="1"/>
    <col min="3090" max="3090" width="2.33203125" style="78" customWidth="1"/>
    <col min="3091" max="3092" width="8" style="78" customWidth="1"/>
    <col min="3093" max="3317" width="8.88671875" style="78"/>
    <col min="3318" max="3318" width="14.5546875" style="78" bestFit="1" customWidth="1"/>
    <col min="3319" max="3333" width="5" style="78" customWidth="1"/>
    <col min="3334" max="3342" width="0" style="78" hidden="1" customWidth="1"/>
    <col min="3343" max="3345" width="8" style="78" customWidth="1"/>
    <col min="3346" max="3346" width="2.33203125" style="78" customWidth="1"/>
    <col min="3347" max="3348" width="8" style="78" customWidth="1"/>
    <col min="3349" max="3573" width="8.88671875" style="78"/>
    <col min="3574" max="3574" width="14.5546875" style="78" bestFit="1" customWidth="1"/>
    <col min="3575" max="3589" width="5" style="78" customWidth="1"/>
    <col min="3590" max="3598" width="0" style="78" hidden="1" customWidth="1"/>
    <col min="3599" max="3601" width="8" style="78" customWidth="1"/>
    <col min="3602" max="3602" width="2.33203125" style="78" customWidth="1"/>
    <col min="3603" max="3604" width="8" style="78" customWidth="1"/>
    <col min="3605" max="3829" width="8.88671875" style="78"/>
    <col min="3830" max="3830" width="14.5546875" style="78" bestFit="1" customWidth="1"/>
    <col min="3831" max="3845" width="5" style="78" customWidth="1"/>
    <col min="3846" max="3854" width="0" style="78" hidden="1" customWidth="1"/>
    <col min="3855" max="3857" width="8" style="78" customWidth="1"/>
    <col min="3858" max="3858" width="2.33203125" style="78" customWidth="1"/>
    <col min="3859" max="3860" width="8" style="78" customWidth="1"/>
    <col min="3861" max="4085" width="8.88671875" style="78"/>
    <col min="4086" max="4086" width="14.5546875" style="78" bestFit="1" customWidth="1"/>
    <col min="4087" max="4101" width="5" style="78" customWidth="1"/>
    <col min="4102" max="4110" width="0" style="78" hidden="1" customWidth="1"/>
    <col min="4111" max="4113" width="8" style="78" customWidth="1"/>
    <col min="4114" max="4114" width="2.33203125" style="78" customWidth="1"/>
    <col min="4115" max="4116" width="8" style="78" customWidth="1"/>
    <col min="4117" max="4341" width="8.88671875" style="78"/>
    <col min="4342" max="4342" width="14.5546875" style="78" bestFit="1" customWidth="1"/>
    <col min="4343" max="4357" width="5" style="78" customWidth="1"/>
    <col min="4358" max="4366" width="0" style="78" hidden="1" customWidth="1"/>
    <col min="4367" max="4369" width="8" style="78" customWidth="1"/>
    <col min="4370" max="4370" width="2.33203125" style="78" customWidth="1"/>
    <col min="4371" max="4372" width="8" style="78" customWidth="1"/>
    <col min="4373" max="4597" width="8.88671875" style="78"/>
    <col min="4598" max="4598" width="14.5546875" style="78" bestFit="1" customWidth="1"/>
    <col min="4599" max="4613" width="5" style="78" customWidth="1"/>
    <col min="4614" max="4622" width="0" style="78" hidden="1" customWidth="1"/>
    <col min="4623" max="4625" width="8" style="78" customWidth="1"/>
    <col min="4626" max="4626" width="2.33203125" style="78" customWidth="1"/>
    <col min="4627" max="4628" width="8" style="78" customWidth="1"/>
    <col min="4629" max="4853" width="8.88671875" style="78"/>
    <col min="4854" max="4854" width="14.5546875" style="78" bestFit="1" customWidth="1"/>
    <col min="4855" max="4869" width="5" style="78" customWidth="1"/>
    <col min="4870" max="4878" width="0" style="78" hidden="1" customWidth="1"/>
    <col min="4879" max="4881" width="8" style="78" customWidth="1"/>
    <col min="4882" max="4882" width="2.33203125" style="78" customWidth="1"/>
    <col min="4883" max="4884" width="8" style="78" customWidth="1"/>
    <col min="4885" max="5109" width="8.88671875" style="78"/>
    <col min="5110" max="5110" width="14.5546875" style="78" bestFit="1" customWidth="1"/>
    <col min="5111" max="5125" width="5" style="78" customWidth="1"/>
    <col min="5126" max="5134" width="0" style="78" hidden="1" customWidth="1"/>
    <col min="5135" max="5137" width="8" style="78" customWidth="1"/>
    <col min="5138" max="5138" width="2.33203125" style="78" customWidth="1"/>
    <col min="5139" max="5140" width="8" style="78" customWidth="1"/>
    <col min="5141" max="5365" width="8.88671875" style="78"/>
    <col min="5366" max="5366" width="14.5546875" style="78" bestFit="1" customWidth="1"/>
    <col min="5367" max="5381" width="5" style="78" customWidth="1"/>
    <col min="5382" max="5390" width="0" style="78" hidden="1" customWidth="1"/>
    <col min="5391" max="5393" width="8" style="78" customWidth="1"/>
    <col min="5394" max="5394" width="2.33203125" style="78" customWidth="1"/>
    <col min="5395" max="5396" width="8" style="78" customWidth="1"/>
    <col min="5397" max="5621" width="8.88671875" style="78"/>
    <col min="5622" max="5622" width="14.5546875" style="78" bestFit="1" customWidth="1"/>
    <col min="5623" max="5637" width="5" style="78" customWidth="1"/>
    <col min="5638" max="5646" width="0" style="78" hidden="1" customWidth="1"/>
    <col min="5647" max="5649" width="8" style="78" customWidth="1"/>
    <col min="5650" max="5650" width="2.33203125" style="78" customWidth="1"/>
    <col min="5651" max="5652" width="8" style="78" customWidth="1"/>
    <col min="5653" max="5877" width="8.88671875" style="78"/>
    <col min="5878" max="5878" width="14.5546875" style="78" bestFit="1" customWidth="1"/>
    <col min="5879" max="5893" width="5" style="78" customWidth="1"/>
    <col min="5894" max="5902" width="0" style="78" hidden="1" customWidth="1"/>
    <col min="5903" max="5905" width="8" style="78" customWidth="1"/>
    <col min="5906" max="5906" width="2.33203125" style="78" customWidth="1"/>
    <col min="5907" max="5908" width="8" style="78" customWidth="1"/>
    <col min="5909" max="6133" width="8.88671875" style="78"/>
    <col min="6134" max="6134" width="14.5546875" style="78" bestFit="1" customWidth="1"/>
    <col min="6135" max="6149" width="5" style="78" customWidth="1"/>
    <col min="6150" max="6158" width="0" style="78" hidden="1" customWidth="1"/>
    <col min="6159" max="6161" width="8" style="78" customWidth="1"/>
    <col min="6162" max="6162" width="2.33203125" style="78" customWidth="1"/>
    <col min="6163" max="6164" width="8" style="78" customWidth="1"/>
    <col min="6165" max="6389" width="8.88671875" style="78"/>
    <col min="6390" max="6390" width="14.5546875" style="78" bestFit="1" customWidth="1"/>
    <col min="6391" max="6405" width="5" style="78" customWidth="1"/>
    <col min="6406" max="6414" width="0" style="78" hidden="1" customWidth="1"/>
    <col min="6415" max="6417" width="8" style="78" customWidth="1"/>
    <col min="6418" max="6418" width="2.33203125" style="78" customWidth="1"/>
    <col min="6419" max="6420" width="8" style="78" customWidth="1"/>
    <col min="6421" max="6645" width="8.88671875" style="78"/>
    <col min="6646" max="6646" width="14.5546875" style="78" bestFit="1" customWidth="1"/>
    <col min="6647" max="6661" width="5" style="78" customWidth="1"/>
    <col min="6662" max="6670" width="0" style="78" hidden="1" customWidth="1"/>
    <col min="6671" max="6673" width="8" style="78" customWidth="1"/>
    <col min="6674" max="6674" width="2.33203125" style="78" customWidth="1"/>
    <col min="6675" max="6676" width="8" style="78" customWidth="1"/>
    <col min="6677" max="6901" width="8.88671875" style="78"/>
    <col min="6902" max="6902" width="14.5546875" style="78" bestFit="1" customWidth="1"/>
    <col min="6903" max="6917" width="5" style="78" customWidth="1"/>
    <col min="6918" max="6926" width="0" style="78" hidden="1" customWidth="1"/>
    <col min="6927" max="6929" width="8" style="78" customWidth="1"/>
    <col min="6930" max="6930" width="2.33203125" style="78" customWidth="1"/>
    <col min="6931" max="6932" width="8" style="78" customWidth="1"/>
    <col min="6933" max="7157" width="8.88671875" style="78"/>
    <col min="7158" max="7158" width="14.5546875" style="78" bestFit="1" customWidth="1"/>
    <col min="7159" max="7173" width="5" style="78" customWidth="1"/>
    <col min="7174" max="7182" width="0" style="78" hidden="1" customWidth="1"/>
    <col min="7183" max="7185" width="8" style="78" customWidth="1"/>
    <col min="7186" max="7186" width="2.33203125" style="78" customWidth="1"/>
    <col min="7187" max="7188" width="8" style="78" customWidth="1"/>
    <col min="7189" max="7413" width="8.88671875" style="78"/>
    <col min="7414" max="7414" width="14.5546875" style="78" bestFit="1" customWidth="1"/>
    <col min="7415" max="7429" width="5" style="78" customWidth="1"/>
    <col min="7430" max="7438" width="0" style="78" hidden="1" customWidth="1"/>
    <col min="7439" max="7441" width="8" style="78" customWidth="1"/>
    <col min="7442" max="7442" width="2.33203125" style="78" customWidth="1"/>
    <col min="7443" max="7444" width="8" style="78" customWidth="1"/>
    <col min="7445" max="7669" width="8.88671875" style="78"/>
    <col min="7670" max="7670" width="14.5546875" style="78" bestFit="1" customWidth="1"/>
    <col min="7671" max="7685" width="5" style="78" customWidth="1"/>
    <col min="7686" max="7694" width="0" style="78" hidden="1" customWidth="1"/>
    <col min="7695" max="7697" width="8" style="78" customWidth="1"/>
    <col min="7698" max="7698" width="2.33203125" style="78" customWidth="1"/>
    <col min="7699" max="7700" width="8" style="78" customWidth="1"/>
    <col min="7701" max="7925" width="8.88671875" style="78"/>
    <col min="7926" max="7926" width="14.5546875" style="78" bestFit="1" customWidth="1"/>
    <col min="7927" max="7941" width="5" style="78" customWidth="1"/>
    <col min="7942" max="7950" width="0" style="78" hidden="1" customWidth="1"/>
    <col min="7951" max="7953" width="8" style="78" customWidth="1"/>
    <col min="7954" max="7954" width="2.33203125" style="78" customWidth="1"/>
    <col min="7955" max="7956" width="8" style="78" customWidth="1"/>
    <col min="7957" max="8181" width="8.88671875" style="78"/>
    <col min="8182" max="8182" width="14.5546875" style="78" bestFit="1" customWidth="1"/>
    <col min="8183" max="8197" width="5" style="78" customWidth="1"/>
    <col min="8198" max="8206" width="0" style="78" hidden="1" customWidth="1"/>
    <col min="8207" max="8209" width="8" style="78" customWidth="1"/>
    <col min="8210" max="8210" width="2.33203125" style="78" customWidth="1"/>
    <col min="8211" max="8212" width="8" style="78" customWidth="1"/>
    <col min="8213" max="8437" width="8.88671875" style="78"/>
    <col min="8438" max="8438" width="14.5546875" style="78" bestFit="1" customWidth="1"/>
    <col min="8439" max="8453" width="5" style="78" customWidth="1"/>
    <col min="8454" max="8462" width="0" style="78" hidden="1" customWidth="1"/>
    <col min="8463" max="8465" width="8" style="78" customWidth="1"/>
    <col min="8466" max="8466" width="2.33203125" style="78" customWidth="1"/>
    <col min="8467" max="8468" width="8" style="78" customWidth="1"/>
    <col min="8469" max="8693" width="8.88671875" style="78"/>
    <col min="8694" max="8694" width="14.5546875" style="78" bestFit="1" customWidth="1"/>
    <col min="8695" max="8709" width="5" style="78" customWidth="1"/>
    <col min="8710" max="8718" width="0" style="78" hidden="1" customWidth="1"/>
    <col min="8719" max="8721" width="8" style="78" customWidth="1"/>
    <col min="8722" max="8722" width="2.33203125" style="78" customWidth="1"/>
    <col min="8723" max="8724" width="8" style="78" customWidth="1"/>
    <col min="8725" max="8949" width="8.88671875" style="78"/>
    <col min="8950" max="8950" width="14.5546875" style="78" bestFit="1" customWidth="1"/>
    <col min="8951" max="8965" width="5" style="78" customWidth="1"/>
    <col min="8966" max="8974" width="0" style="78" hidden="1" customWidth="1"/>
    <col min="8975" max="8977" width="8" style="78" customWidth="1"/>
    <col min="8978" max="8978" width="2.33203125" style="78" customWidth="1"/>
    <col min="8979" max="8980" width="8" style="78" customWidth="1"/>
    <col min="8981" max="9205" width="8.88671875" style="78"/>
    <col min="9206" max="9206" width="14.5546875" style="78" bestFit="1" customWidth="1"/>
    <col min="9207" max="9221" width="5" style="78" customWidth="1"/>
    <col min="9222" max="9230" width="0" style="78" hidden="1" customWidth="1"/>
    <col min="9231" max="9233" width="8" style="78" customWidth="1"/>
    <col min="9234" max="9234" width="2.33203125" style="78" customWidth="1"/>
    <col min="9235" max="9236" width="8" style="78" customWidth="1"/>
    <col min="9237" max="9461" width="8.88671875" style="78"/>
    <col min="9462" max="9462" width="14.5546875" style="78" bestFit="1" customWidth="1"/>
    <col min="9463" max="9477" width="5" style="78" customWidth="1"/>
    <col min="9478" max="9486" width="0" style="78" hidden="1" customWidth="1"/>
    <col min="9487" max="9489" width="8" style="78" customWidth="1"/>
    <col min="9490" max="9490" width="2.33203125" style="78" customWidth="1"/>
    <col min="9491" max="9492" width="8" style="78" customWidth="1"/>
    <col min="9493" max="9717" width="8.88671875" style="78"/>
    <col min="9718" max="9718" width="14.5546875" style="78" bestFit="1" customWidth="1"/>
    <col min="9719" max="9733" width="5" style="78" customWidth="1"/>
    <col min="9734" max="9742" width="0" style="78" hidden="1" customWidth="1"/>
    <col min="9743" max="9745" width="8" style="78" customWidth="1"/>
    <col min="9746" max="9746" width="2.33203125" style="78" customWidth="1"/>
    <col min="9747" max="9748" width="8" style="78" customWidth="1"/>
    <col min="9749" max="9973" width="8.88671875" style="78"/>
    <col min="9974" max="9974" width="14.5546875" style="78" bestFit="1" customWidth="1"/>
    <col min="9975" max="9989" width="5" style="78" customWidth="1"/>
    <col min="9990" max="9998" width="0" style="78" hidden="1" customWidth="1"/>
    <col min="9999" max="10001" width="8" style="78" customWidth="1"/>
    <col min="10002" max="10002" width="2.33203125" style="78" customWidth="1"/>
    <col min="10003" max="10004" width="8" style="78" customWidth="1"/>
    <col min="10005" max="10229" width="8.88671875" style="78"/>
    <col min="10230" max="10230" width="14.5546875" style="78" bestFit="1" customWidth="1"/>
    <col min="10231" max="10245" width="5" style="78" customWidth="1"/>
    <col min="10246" max="10254" width="0" style="78" hidden="1" customWidth="1"/>
    <col min="10255" max="10257" width="8" style="78" customWidth="1"/>
    <col min="10258" max="10258" width="2.33203125" style="78" customWidth="1"/>
    <col min="10259" max="10260" width="8" style="78" customWidth="1"/>
    <col min="10261" max="10485" width="8.88671875" style="78"/>
    <col min="10486" max="10486" width="14.5546875" style="78" bestFit="1" customWidth="1"/>
    <col min="10487" max="10501" width="5" style="78" customWidth="1"/>
    <col min="10502" max="10510" width="0" style="78" hidden="1" customWidth="1"/>
    <col min="10511" max="10513" width="8" style="78" customWidth="1"/>
    <col min="10514" max="10514" width="2.33203125" style="78" customWidth="1"/>
    <col min="10515" max="10516" width="8" style="78" customWidth="1"/>
    <col min="10517" max="10741" width="8.88671875" style="78"/>
    <col min="10742" max="10742" width="14.5546875" style="78" bestFit="1" customWidth="1"/>
    <col min="10743" max="10757" width="5" style="78" customWidth="1"/>
    <col min="10758" max="10766" width="0" style="78" hidden="1" customWidth="1"/>
    <col min="10767" max="10769" width="8" style="78" customWidth="1"/>
    <col min="10770" max="10770" width="2.33203125" style="78" customWidth="1"/>
    <col min="10771" max="10772" width="8" style="78" customWidth="1"/>
    <col min="10773" max="10997" width="8.88671875" style="78"/>
    <col min="10998" max="10998" width="14.5546875" style="78" bestFit="1" customWidth="1"/>
    <col min="10999" max="11013" width="5" style="78" customWidth="1"/>
    <col min="11014" max="11022" width="0" style="78" hidden="1" customWidth="1"/>
    <col min="11023" max="11025" width="8" style="78" customWidth="1"/>
    <col min="11026" max="11026" width="2.33203125" style="78" customWidth="1"/>
    <col min="11027" max="11028" width="8" style="78" customWidth="1"/>
    <col min="11029" max="11253" width="8.88671875" style="78"/>
    <col min="11254" max="11254" width="14.5546875" style="78" bestFit="1" customWidth="1"/>
    <col min="11255" max="11269" width="5" style="78" customWidth="1"/>
    <col min="11270" max="11278" width="0" style="78" hidden="1" customWidth="1"/>
    <col min="11279" max="11281" width="8" style="78" customWidth="1"/>
    <col min="11282" max="11282" width="2.33203125" style="78" customWidth="1"/>
    <col min="11283" max="11284" width="8" style="78" customWidth="1"/>
    <col min="11285" max="11509" width="8.88671875" style="78"/>
    <col min="11510" max="11510" width="14.5546875" style="78" bestFit="1" customWidth="1"/>
    <col min="11511" max="11525" width="5" style="78" customWidth="1"/>
    <col min="11526" max="11534" width="0" style="78" hidden="1" customWidth="1"/>
    <col min="11535" max="11537" width="8" style="78" customWidth="1"/>
    <col min="11538" max="11538" width="2.33203125" style="78" customWidth="1"/>
    <col min="11539" max="11540" width="8" style="78" customWidth="1"/>
    <col min="11541" max="11765" width="8.88671875" style="78"/>
    <col min="11766" max="11766" width="14.5546875" style="78" bestFit="1" customWidth="1"/>
    <col min="11767" max="11781" width="5" style="78" customWidth="1"/>
    <col min="11782" max="11790" width="0" style="78" hidden="1" customWidth="1"/>
    <col min="11791" max="11793" width="8" style="78" customWidth="1"/>
    <col min="11794" max="11794" width="2.33203125" style="78" customWidth="1"/>
    <col min="11795" max="11796" width="8" style="78" customWidth="1"/>
    <col min="11797" max="12021" width="8.88671875" style="78"/>
    <col min="12022" max="12022" width="14.5546875" style="78" bestFit="1" customWidth="1"/>
    <col min="12023" max="12037" width="5" style="78" customWidth="1"/>
    <col min="12038" max="12046" width="0" style="78" hidden="1" customWidth="1"/>
    <col min="12047" max="12049" width="8" style="78" customWidth="1"/>
    <col min="12050" max="12050" width="2.33203125" style="78" customWidth="1"/>
    <col min="12051" max="12052" width="8" style="78" customWidth="1"/>
    <col min="12053" max="12277" width="8.88671875" style="78"/>
    <col min="12278" max="12278" width="14.5546875" style="78" bestFit="1" customWidth="1"/>
    <col min="12279" max="12293" width="5" style="78" customWidth="1"/>
    <col min="12294" max="12302" width="0" style="78" hidden="1" customWidth="1"/>
    <col min="12303" max="12305" width="8" style="78" customWidth="1"/>
    <col min="12306" max="12306" width="2.33203125" style="78" customWidth="1"/>
    <col min="12307" max="12308" width="8" style="78" customWidth="1"/>
    <col min="12309" max="12533" width="8.88671875" style="78"/>
    <col min="12534" max="12534" width="14.5546875" style="78" bestFit="1" customWidth="1"/>
    <col min="12535" max="12549" width="5" style="78" customWidth="1"/>
    <col min="12550" max="12558" width="0" style="78" hidden="1" customWidth="1"/>
    <col min="12559" max="12561" width="8" style="78" customWidth="1"/>
    <col min="12562" max="12562" width="2.33203125" style="78" customWidth="1"/>
    <col min="12563" max="12564" width="8" style="78" customWidth="1"/>
    <col min="12565" max="12789" width="8.88671875" style="78"/>
    <col min="12790" max="12790" width="14.5546875" style="78" bestFit="1" customWidth="1"/>
    <col min="12791" max="12805" width="5" style="78" customWidth="1"/>
    <col min="12806" max="12814" width="0" style="78" hidden="1" customWidth="1"/>
    <col min="12815" max="12817" width="8" style="78" customWidth="1"/>
    <col min="12818" max="12818" width="2.33203125" style="78" customWidth="1"/>
    <col min="12819" max="12820" width="8" style="78" customWidth="1"/>
    <col min="12821" max="13045" width="8.88671875" style="78"/>
    <col min="13046" max="13046" width="14.5546875" style="78" bestFit="1" customWidth="1"/>
    <col min="13047" max="13061" width="5" style="78" customWidth="1"/>
    <col min="13062" max="13070" width="0" style="78" hidden="1" customWidth="1"/>
    <col min="13071" max="13073" width="8" style="78" customWidth="1"/>
    <col min="13074" max="13074" width="2.33203125" style="78" customWidth="1"/>
    <col min="13075" max="13076" width="8" style="78" customWidth="1"/>
    <col min="13077" max="13301" width="8.88671875" style="78"/>
    <col min="13302" max="13302" width="14.5546875" style="78" bestFit="1" customWidth="1"/>
    <col min="13303" max="13317" width="5" style="78" customWidth="1"/>
    <col min="13318" max="13326" width="0" style="78" hidden="1" customWidth="1"/>
    <col min="13327" max="13329" width="8" style="78" customWidth="1"/>
    <col min="13330" max="13330" width="2.33203125" style="78" customWidth="1"/>
    <col min="13331" max="13332" width="8" style="78" customWidth="1"/>
    <col min="13333" max="13557" width="8.88671875" style="78"/>
    <col min="13558" max="13558" width="14.5546875" style="78" bestFit="1" customWidth="1"/>
    <col min="13559" max="13573" width="5" style="78" customWidth="1"/>
    <col min="13574" max="13582" width="0" style="78" hidden="1" customWidth="1"/>
    <col min="13583" max="13585" width="8" style="78" customWidth="1"/>
    <col min="13586" max="13586" width="2.33203125" style="78" customWidth="1"/>
    <col min="13587" max="13588" width="8" style="78" customWidth="1"/>
    <col min="13589" max="13813" width="8.88671875" style="78"/>
    <col min="13814" max="13814" width="14.5546875" style="78" bestFit="1" customWidth="1"/>
    <col min="13815" max="13829" width="5" style="78" customWidth="1"/>
    <col min="13830" max="13838" width="0" style="78" hidden="1" customWidth="1"/>
    <col min="13839" max="13841" width="8" style="78" customWidth="1"/>
    <col min="13842" max="13842" width="2.33203125" style="78" customWidth="1"/>
    <col min="13843" max="13844" width="8" style="78" customWidth="1"/>
    <col min="13845" max="14069" width="8.88671875" style="78"/>
    <col min="14070" max="14070" width="14.5546875" style="78" bestFit="1" customWidth="1"/>
    <col min="14071" max="14085" width="5" style="78" customWidth="1"/>
    <col min="14086" max="14094" width="0" style="78" hidden="1" customWidth="1"/>
    <col min="14095" max="14097" width="8" style="78" customWidth="1"/>
    <col min="14098" max="14098" width="2.33203125" style="78" customWidth="1"/>
    <col min="14099" max="14100" width="8" style="78" customWidth="1"/>
    <col min="14101" max="14325" width="8.88671875" style="78"/>
    <col min="14326" max="14326" width="14.5546875" style="78" bestFit="1" customWidth="1"/>
    <col min="14327" max="14341" width="5" style="78" customWidth="1"/>
    <col min="14342" max="14350" width="0" style="78" hidden="1" customWidth="1"/>
    <col min="14351" max="14353" width="8" style="78" customWidth="1"/>
    <col min="14354" max="14354" width="2.33203125" style="78" customWidth="1"/>
    <col min="14355" max="14356" width="8" style="78" customWidth="1"/>
    <col min="14357" max="14581" width="8.88671875" style="78"/>
    <col min="14582" max="14582" width="14.5546875" style="78" bestFit="1" customWidth="1"/>
    <col min="14583" max="14597" width="5" style="78" customWidth="1"/>
    <col min="14598" max="14606" width="0" style="78" hidden="1" customWidth="1"/>
    <col min="14607" max="14609" width="8" style="78" customWidth="1"/>
    <col min="14610" max="14610" width="2.33203125" style="78" customWidth="1"/>
    <col min="14611" max="14612" width="8" style="78" customWidth="1"/>
    <col min="14613" max="14837" width="8.88671875" style="78"/>
    <col min="14838" max="14838" width="14.5546875" style="78" bestFit="1" customWidth="1"/>
    <col min="14839" max="14853" width="5" style="78" customWidth="1"/>
    <col min="14854" max="14862" width="0" style="78" hidden="1" customWidth="1"/>
    <col min="14863" max="14865" width="8" style="78" customWidth="1"/>
    <col min="14866" max="14866" width="2.33203125" style="78" customWidth="1"/>
    <col min="14867" max="14868" width="8" style="78" customWidth="1"/>
    <col min="14869" max="15093" width="8.88671875" style="78"/>
    <col min="15094" max="15094" width="14.5546875" style="78" bestFit="1" customWidth="1"/>
    <col min="15095" max="15109" width="5" style="78" customWidth="1"/>
    <col min="15110" max="15118" width="0" style="78" hidden="1" customWidth="1"/>
    <col min="15119" max="15121" width="8" style="78" customWidth="1"/>
    <col min="15122" max="15122" width="2.33203125" style="78" customWidth="1"/>
    <col min="15123" max="15124" width="8" style="78" customWidth="1"/>
    <col min="15125" max="15349" width="8.88671875" style="78"/>
    <col min="15350" max="15350" width="14.5546875" style="78" bestFit="1" customWidth="1"/>
    <col min="15351" max="15365" width="5" style="78" customWidth="1"/>
    <col min="15366" max="15374" width="0" style="78" hidden="1" customWidth="1"/>
    <col min="15375" max="15377" width="8" style="78" customWidth="1"/>
    <col min="15378" max="15378" width="2.33203125" style="78" customWidth="1"/>
    <col min="15379" max="15380" width="8" style="78" customWidth="1"/>
    <col min="15381" max="15605" width="8.88671875" style="78"/>
    <col min="15606" max="15606" width="14.5546875" style="78" bestFit="1" customWidth="1"/>
    <col min="15607" max="15621" width="5" style="78" customWidth="1"/>
    <col min="15622" max="15630" width="0" style="78" hidden="1" customWidth="1"/>
    <col min="15631" max="15633" width="8" style="78" customWidth="1"/>
    <col min="15634" max="15634" width="2.33203125" style="78" customWidth="1"/>
    <col min="15635" max="15636" width="8" style="78" customWidth="1"/>
    <col min="15637" max="15861" width="8.88671875" style="78"/>
    <col min="15862" max="15862" width="14.5546875" style="78" bestFit="1" customWidth="1"/>
    <col min="15863" max="15877" width="5" style="78" customWidth="1"/>
    <col min="15878" max="15886" width="0" style="78" hidden="1" customWidth="1"/>
    <col min="15887" max="15889" width="8" style="78" customWidth="1"/>
    <col min="15890" max="15890" width="2.33203125" style="78" customWidth="1"/>
    <col min="15891" max="15892" width="8" style="78" customWidth="1"/>
    <col min="15893" max="16117" width="8.88671875" style="78"/>
    <col min="16118" max="16118" width="14.5546875" style="78" bestFit="1" customWidth="1"/>
    <col min="16119" max="16133" width="5" style="78" customWidth="1"/>
    <col min="16134" max="16142" width="0" style="78" hidden="1" customWidth="1"/>
    <col min="16143" max="16145" width="8" style="78" customWidth="1"/>
    <col min="16146" max="16146" width="2.33203125" style="78" customWidth="1"/>
    <col min="16147" max="16148" width="8" style="78" customWidth="1"/>
    <col min="16149" max="16384" width="8.88671875" style="78"/>
  </cols>
  <sheetData>
    <row r="1" spans="1:20" x14ac:dyDescent="0.3">
      <c r="A1" s="278" t="s">
        <v>74</v>
      </c>
      <c r="B1" s="279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8" t="s">
        <v>22</v>
      </c>
      <c r="P1" s="259" t="s">
        <v>23</v>
      </c>
      <c r="Q1" s="259" t="s">
        <v>24</v>
      </c>
      <c r="R1" s="259"/>
      <c r="S1" s="259"/>
      <c r="T1" s="261"/>
    </row>
    <row r="2" spans="1:20" ht="15" thickBot="1" x14ac:dyDescent="0.35">
      <c r="A2" s="280"/>
      <c r="B2" s="281"/>
      <c r="C2" s="244" t="str">
        <f>B3</f>
        <v>Lanškroun A</v>
      </c>
      <c r="D2" s="260"/>
      <c r="E2" s="262"/>
      <c r="F2" s="244" t="str">
        <f>B4</f>
        <v>Volejbal Ostrava D</v>
      </c>
      <c r="G2" s="260"/>
      <c r="H2" s="262"/>
      <c r="I2" s="244" t="str">
        <f>B5</f>
        <v>Kolín A</v>
      </c>
      <c r="J2" s="260"/>
      <c r="K2" s="262"/>
      <c r="L2" s="244" t="str">
        <f>B6</f>
        <v>Blue Volley Formana B</v>
      </c>
      <c r="M2" s="260"/>
      <c r="N2" s="262"/>
      <c r="O2" s="269"/>
      <c r="P2" s="260"/>
      <c r="Q2" s="260"/>
      <c r="R2" s="260"/>
      <c r="S2" s="260"/>
      <c r="T2" s="262"/>
    </row>
    <row r="3" spans="1:20" ht="21" x14ac:dyDescent="0.3">
      <c r="A3" s="18" t="s">
        <v>18</v>
      </c>
      <c r="B3" s="19" t="s">
        <v>54</v>
      </c>
      <c r="C3" s="130"/>
      <c r="D3" s="129"/>
      <c r="E3" s="128"/>
      <c r="F3" s="23">
        <v>15</v>
      </c>
      <c r="G3" s="24" t="s">
        <v>26</v>
      </c>
      <c r="H3" s="25">
        <v>10</v>
      </c>
      <c r="I3" s="23">
        <v>17</v>
      </c>
      <c r="J3" s="24" t="s">
        <v>26</v>
      </c>
      <c r="K3" s="25">
        <v>8</v>
      </c>
      <c r="L3" s="23">
        <v>10</v>
      </c>
      <c r="M3" s="24" t="s">
        <v>26</v>
      </c>
      <c r="N3" s="25">
        <v>7</v>
      </c>
      <c r="O3" s="98">
        <f>SUM(IF(C3&gt;E3,1,0),IF(F3&gt;H3,1,0),IF(I3&gt;K3,1,0),IF(L3&gt;N3,1,0))</f>
        <v>3</v>
      </c>
      <c r="P3" s="71">
        <v>1</v>
      </c>
      <c r="Q3" s="24">
        <f>C3+F3+I3+L3</f>
        <v>42</v>
      </c>
      <c r="R3" s="24" t="s">
        <v>26</v>
      </c>
      <c r="S3" s="24">
        <f>E3+H3+K3+N3</f>
        <v>25</v>
      </c>
      <c r="T3" s="25">
        <f>Q3/S3</f>
        <v>1.68</v>
      </c>
    </row>
    <row r="4" spans="1:20" ht="21" x14ac:dyDescent="0.3">
      <c r="A4" s="34" t="s">
        <v>19</v>
      </c>
      <c r="B4" s="97" t="s">
        <v>40</v>
      </c>
      <c r="C4" s="95">
        <f>H3</f>
        <v>10</v>
      </c>
      <c r="D4" s="96" t="s">
        <v>26</v>
      </c>
      <c r="E4" s="94">
        <f>F3</f>
        <v>15</v>
      </c>
      <c r="F4" s="127"/>
      <c r="G4" s="126"/>
      <c r="H4" s="125"/>
      <c r="I4" s="90">
        <v>9</v>
      </c>
      <c r="J4" s="54" t="s">
        <v>26</v>
      </c>
      <c r="K4" s="89">
        <v>18</v>
      </c>
      <c r="L4" s="90">
        <v>15</v>
      </c>
      <c r="M4" s="54" t="s">
        <v>26</v>
      </c>
      <c r="N4" s="89">
        <v>0</v>
      </c>
      <c r="O4" s="88">
        <f>SUM(IF(C4&gt;E4,1,0),IF(F4&gt;H4,1,0),IF(I4&gt;K4,1,0),IF(L4&gt;N4,1,0))</f>
        <v>1</v>
      </c>
      <c r="P4" s="124">
        <v>3</v>
      </c>
      <c r="Q4" s="54">
        <f>C4+F4+I4+L4</f>
        <v>34</v>
      </c>
      <c r="R4" s="54" t="s">
        <v>26</v>
      </c>
      <c r="S4" s="54">
        <f>E4+H4+K4+N4</f>
        <v>33</v>
      </c>
      <c r="T4" s="89">
        <f>Q4/S4</f>
        <v>1.0303030303030303</v>
      </c>
    </row>
    <row r="5" spans="1:20" ht="21" x14ac:dyDescent="0.3">
      <c r="A5" s="34" t="s">
        <v>20</v>
      </c>
      <c r="B5" s="97" t="s">
        <v>43</v>
      </c>
      <c r="C5" s="95">
        <f>K3</f>
        <v>8</v>
      </c>
      <c r="D5" s="96" t="s">
        <v>26</v>
      </c>
      <c r="E5" s="94">
        <f>I3</f>
        <v>17</v>
      </c>
      <c r="F5" s="95">
        <f>K4</f>
        <v>18</v>
      </c>
      <c r="G5" s="96" t="s">
        <v>26</v>
      </c>
      <c r="H5" s="94">
        <f>I4</f>
        <v>9</v>
      </c>
      <c r="I5" s="127"/>
      <c r="J5" s="126"/>
      <c r="K5" s="125"/>
      <c r="L5" s="90">
        <v>15</v>
      </c>
      <c r="M5" s="54" t="s">
        <v>26</v>
      </c>
      <c r="N5" s="89">
        <v>0</v>
      </c>
      <c r="O5" s="88">
        <f>SUM(IF(C5&gt;E5,1,0),IF(F5&gt;H5,1,0),IF(I5&gt;K5,1,0),IF(L5&gt;N5,1,0))</f>
        <v>2</v>
      </c>
      <c r="P5" s="124">
        <v>2</v>
      </c>
      <c r="Q5" s="54">
        <f>C5+F5+I5+L5</f>
        <v>41</v>
      </c>
      <c r="R5" s="54" t="s">
        <v>26</v>
      </c>
      <c r="S5" s="54">
        <f>E5+H5+K5+N5</f>
        <v>26</v>
      </c>
      <c r="T5" s="89">
        <f>Q5/S5</f>
        <v>1.5769230769230769</v>
      </c>
    </row>
    <row r="6" spans="1:20" ht="21.6" thickBot="1" x14ac:dyDescent="0.35">
      <c r="A6" s="17" t="s">
        <v>21</v>
      </c>
      <c r="B6" s="55" t="s">
        <v>64</v>
      </c>
      <c r="C6" s="56">
        <f>N3</f>
        <v>7</v>
      </c>
      <c r="D6" s="57" t="s">
        <v>26</v>
      </c>
      <c r="E6" s="58">
        <f>L3</f>
        <v>10</v>
      </c>
      <c r="F6" s="56">
        <f>N4</f>
        <v>0</v>
      </c>
      <c r="G6" s="57" t="s">
        <v>26</v>
      </c>
      <c r="H6" s="58">
        <f>L4</f>
        <v>15</v>
      </c>
      <c r="I6" s="56">
        <f>N5</f>
        <v>0</v>
      </c>
      <c r="J6" s="57" t="s">
        <v>26</v>
      </c>
      <c r="K6" s="58">
        <f>L5</f>
        <v>15</v>
      </c>
      <c r="L6" s="123"/>
      <c r="M6" s="122"/>
      <c r="N6" s="121"/>
      <c r="O6" s="82">
        <f>SUM(IF(C6&gt;E6,1,0),IF(F6&gt;H6,1,0),IF(I6&gt;K6,1,0),IF(L6&gt;N6,1,0))</f>
        <v>0</v>
      </c>
      <c r="P6" s="120">
        <v>4</v>
      </c>
      <c r="Q6" s="80">
        <f>C6+F6+I6+L6</f>
        <v>7</v>
      </c>
      <c r="R6" s="80" t="s">
        <v>26</v>
      </c>
      <c r="S6" s="80">
        <f>E6+H6+K6+N6</f>
        <v>40</v>
      </c>
      <c r="T6" s="79">
        <f>Q6/S6</f>
        <v>0.17499999999999999</v>
      </c>
    </row>
  </sheetData>
  <mergeCells count="12">
    <mergeCell ref="A1:B2"/>
    <mergeCell ref="C1:E1"/>
    <mergeCell ref="F1:H1"/>
    <mergeCell ref="I1:K1"/>
    <mergeCell ref="L1:N1"/>
    <mergeCell ref="Q1:T2"/>
    <mergeCell ref="C2:E2"/>
    <mergeCell ref="F2:H2"/>
    <mergeCell ref="I2:K2"/>
    <mergeCell ref="L2:N2"/>
    <mergeCell ref="O1:O2"/>
    <mergeCell ref="P1:P2"/>
  </mergeCells>
  <pageMargins left="0.7" right="0.7" top="0.78740157499999996" bottom="0.78740157499999996" header="0.3" footer="0.3"/>
  <pageSetup paperSize="9" scale="9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A506E-FBDE-42A8-898E-7609696C742F}">
  <dimension ref="A1"/>
  <sheetViews>
    <sheetView workbookViewId="0">
      <selection activeCell="AL10" sqref="AL10"/>
    </sheetView>
  </sheetViews>
  <sheetFormatPr defaultRowHeight="14.4" x14ac:dyDescent="0.3"/>
  <sheetData/>
  <pageMargins left="0.7" right="0.7" top="0.78740157499999996" bottom="0.78740157499999996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517A3-99EA-4A49-BC0D-7E5936323EE8}">
  <sheetPr>
    <tabColor rgb="FFFFC000"/>
    <pageSetUpPr fitToPage="1"/>
  </sheetPr>
  <dimension ref="A1:T6"/>
  <sheetViews>
    <sheetView workbookViewId="0">
      <selection activeCell="C3" sqref="C1:N1048576"/>
    </sheetView>
  </sheetViews>
  <sheetFormatPr defaultRowHeight="14.4" x14ac:dyDescent="0.3"/>
  <cols>
    <col min="1" max="1" width="5.5546875" style="78" customWidth="1"/>
    <col min="2" max="2" width="20.44140625" style="78" customWidth="1"/>
    <col min="3" max="14" width="5.77734375" style="78" customWidth="1"/>
    <col min="15" max="17" width="8" style="78" customWidth="1"/>
    <col min="18" max="18" width="2.33203125" style="78" customWidth="1"/>
    <col min="19" max="19" width="8" style="78" customWidth="1"/>
    <col min="20" max="20" width="10" style="78" customWidth="1"/>
    <col min="21" max="245" width="8.88671875" style="78"/>
    <col min="246" max="246" width="14.5546875" style="78" bestFit="1" customWidth="1"/>
    <col min="247" max="261" width="5" style="78" customWidth="1"/>
    <col min="262" max="270" width="0" style="78" hidden="1" customWidth="1"/>
    <col min="271" max="273" width="8" style="78" customWidth="1"/>
    <col min="274" max="274" width="2.33203125" style="78" customWidth="1"/>
    <col min="275" max="276" width="8" style="78" customWidth="1"/>
    <col min="277" max="501" width="8.88671875" style="78"/>
    <col min="502" max="502" width="14.5546875" style="78" bestFit="1" customWidth="1"/>
    <col min="503" max="517" width="5" style="78" customWidth="1"/>
    <col min="518" max="526" width="0" style="78" hidden="1" customWidth="1"/>
    <col min="527" max="529" width="8" style="78" customWidth="1"/>
    <col min="530" max="530" width="2.33203125" style="78" customWidth="1"/>
    <col min="531" max="532" width="8" style="78" customWidth="1"/>
    <col min="533" max="757" width="8.88671875" style="78"/>
    <col min="758" max="758" width="14.5546875" style="78" bestFit="1" customWidth="1"/>
    <col min="759" max="773" width="5" style="78" customWidth="1"/>
    <col min="774" max="782" width="0" style="78" hidden="1" customWidth="1"/>
    <col min="783" max="785" width="8" style="78" customWidth="1"/>
    <col min="786" max="786" width="2.33203125" style="78" customWidth="1"/>
    <col min="787" max="788" width="8" style="78" customWidth="1"/>
    <col min="789" max="1013" width="8.88671875" style="78"/>
    <col min="1014" max="1014" width="14.5546875" style="78" bestFit="1" customWidth="1"/>
    <col min="1015" max="1029" width="5" style="78" customWidth="1"/>
    <col min="1030" max="1038" width="0" style="78" hidden="1" customWidth="1"/>
    <col min="1039" max="1041" width="8" style="78" customWidth="1"/>
    <col min="1042" max="1042" width="2.33203125" style="78" customWidth="1"/>
    <col min="1043" max="1044" width="8" style="78" customWidth="1"/>
    <col min="1045" max="1269" width="8.88671875" style="78"/>
    <col min="1270" max="1270" width="14.5546875" style="78" bestFit="1" customWidth="1"/>
    <col min="1271" max="1285" width="5" style="78" customWidth="1"/>
    <col min="1286" max="1294" width="0" style="78" hidden="1" customWidth="1"/>
    <col min="1295" max="1297" width="8" style="78" customWidth="1"/>
    <col min="1298" max="1298" width="2.33203125" style="78" customWidth="1"/>
    <col min="1299" max="1300" width="8" style="78" customWidth="1"/>
    <col min="1301" max="1525" width="8.88671875" style="78"/>
    <col min="1526" max="1526" width="14.5546875" style="78" bestFit="1" customWidth="1"/>
    <col min="1527" max="1541" width="5" style="78" customWidth="1"/>
    <col min="1542" max="1550" width="0" style="78" hidden="1" customWidth="1"/>
    <col min="1551" max="1553" width="8" style="78" customWidth="1"/>
    <col min="1554" max="1554" width="2.33203125" style="78" customWidth="1"/>
    <col min="1555" max="1556" width="8" style="78" customWidth="1"/>
    <col min="1557" max="1781" width="8.88671875" style="78"/>
    <col min="1782" max="1782" width="14.5546875" style="78" bestFit="1" customWidth="1"/>
    <col min="1783" max="1797" width="5" style="78" customWidth="1"/>
    <col min="1798" max="1806" width="0" style="78" hidden="1" customWidth="1"/>
    <col min="1807" max="1809" width="8" style="78" customWidth="1"/>
    <col min="1810" max="1810" width="2.33203125" style="78" customWidth="1"/>
    <col min="1811" max="1812" width="8" style="78" customWidth="1"/>
    <col min="1813" max="2037" width="8.88671875" style="78"/>
    <col min="2038" max="2038" width="14.5546875" style="78" bestFit="1" customWidth="1"/>
    <col min="2039" max="2053" width="5" style="78" customWidth="1"/>
    <col min="2054" max="2062" width="0" style="78" hidden="1" customWidth="1"/>
    <col min="2063" max="2065" width="8" style="78" customWidth="1"/>
    <col min="2066" max="2066" width="2.33203125" style="78" customWidth="1"/>
    <col min="2067" max="2068" width="8" style="78" customWidth="1"/>
    <col min="2069" max="2293" width="8.88671875" style="78"/>
    <col min="2294" max="2294" width="14.5546875" style="78" bestFit="1" customWidth="1"/>
    <col min="2295" max="2309" width="5" style="78" customWidth="1"/>
    <col min="2310" max="2318" width="0" style="78" hidden="1" customWidth="1"/>
    <col min="2319" max="2321" width="8" style="78" customWidth="1"/>
    <col min="2322" max="2322" width="2.33203125" style="78" customWidth="1"/>
    <col min="2323" max="2324" width="8" style="78" customWidth="1"/>
    <col min="2325" max="2549" width="8.88671875" style="78"/>
    <col min="2550" max="2550" width="14.5546875" style="78" bestFit="1" customWidth="1"/>
    <col min="2551" max="2565" width="5" style="78" customWidth="1"/>
    <col min="2566" max="2574" width="0" style="78" hidden="1" customWidth="1"/>
    <col min="2575" max="2577" width="8" style="78" customWidth="1"/>
    <col min="2578" max="2578" width="2.33203125" style="78" customWidth="1"/>
    <col min="2579" max="2580" width="8" style="78" customWidth="1"/>
    <col min="2581" max="2805" width="8.88671875" style="78"/>
    <col min="2806" max="2806" width="14.5546875" style="78" bestFit="1" customWidth="1"/>
    <col min="2807" max="2821" width="5" style="78" customWidth="1"/>
    <col min="2822" max="2830" width="0" style="78" hidden="1" customWidth="1"/>
    <col min="2831" max="2833" width="8" style="78" customWidth="1"/>
    <col min="2834" max="2834" width="2.33203125" style="78" customWidth="1"/>
    <col min="2835" max="2836" width="8" style="78" customWidth="1"/>
    <col min="2837" max="3061" width="8.88671875" style="78"/>
    <col min="3062" max="3062" width="14.5546875" style="78" bestFit="1" customWidth="1"/>
    <col min="3063" max="3077" width="5" style="78" customWidth="1"/>
    <col min="3078" max="3086" width="0" style="78" hidden="1" customWidth="1"/>
    <col min="3087" max="3089" width="8" style="78" customWidth="1"/>
    <col min="3090" max="3090" width="2.33203125" style="78" customWidth="1"/>
    <col min="3091" max="3092" width="8" style="78" customWidth="1"/>
    <col min="3093" max="3317" width="8.88671875" style="78"/>
    <col min="3318" max="3318" width="14.5546875" style="78" bestFit="1" customWidth="1"/>
    <col min="3319" max="3333" width="5" style="78" customWidth="1"/>
    <col min="3334" max="3342" width="0" style="78" hidden="1" customWidth="1"/>
    <col min="3343" max="3345" width="8" style="78" customWidth="1"/>
    <col min="3346" max="3346" width="2.33203125" style="78" customWidth="1"/>
    <col min="3347" max="3348" width="8" style="78" customWidth="1"/>
    <col min="3349" max="3573" width="8.88671875" style="78"/>
    <col min="3574" max="3574" width="14.5546875" style="78" bestFit="1" customWidth="1"/>
    <col min="3575" max="3589" width="5" style="78" customWidth="1"/>
    <col min="3590" max="3598" width="0" style="78" hidden="1" customWidth="1"/>
    <col min="3599" max="3601" width="8" style="78" customWidth="1"/>
    <col min="3602" max="3602" width="2.33203125" style="78" customWidth="1"/>
    <col min="3603" max="3604" width="8" style="78" customWidth="1"/>
    <col min="3605" max="3829" width="8.88671875" style="78"/>
    <col min="3830" max="3830" width="14.5546875" style="78" bestFit="1" customWidth="1"/>
    <col min="3831" max="3845" width="5" style="78" customWidth="1"/>
    <col min="3846" max="3854" width="0" style="78" hidden="1" customWidth="1"/>
    <col min="3855" max="3857" width="8" style="78" customWidth="1"/>
    <col min="3858" max="3858" width="2.33203125" style="78" customWidth="1"/>
    <col min="3859" max="3860" width="8" style="78" customWidth="1"/>
    <col min="3861" max="4085" width="8.88671875" style="78"/>
    <col min="4086" max="4086" width="14.5546875" style="78" bestFit="1" customWidth="1"/>
    <col min="4087" max="4101" width="5" style="78" customWidth="1"/>
    <col min="4102" max="4110" width="0" style="78" hidden="1" customWidth="1"/>
    <col min="4111" max="4113" width="8" style="78" customWidth="1"/>
    <col min="4114" max="4114" width="2.33203125" style="78" customWidth="1"/>
    <col min="4115" max="4116" width="8" style="78" customWidth="1"/>
    <col min="4117" max="4341" width="8.88671875" style="78"/>
    <col min="4342" max="4342" width="14.5546875" style="78" bestFit="1" customWidth="1"/>
    <col min="4343" max="4357" width="5" style="78" customWidth="1"/>
    <col min="4358" max="4366" width="0" style="78" hidden="1" customWidth="1"/>
    <col min="4367" max="4369" width="8" style="78" customWidth="1"/>
    <col min="4370" max="4370" width="2.33203125" style="78" customWidth="1"/>
    <col min="4371" max="4372" width="8" style="78" customWidth="1"/>
    <col min="4373" max="4597" width="8.88671875" style="78"/>
    <col min="4598" max="4598" width="14.5546875" style="78" bestFit="1" customWidth="1"/>
    <col min="4599" max="4613" width="5" style="78" customWidth="1"/>
    <col min="4614" max="4622" width="0" style="78" hidden="1" customWidth="1"/>
    <col min="4623" max="4625" width="8" style="78" customWidth="1"/>
    <col min="4626" max="4626" width="2.33203125" style="78" customWidth="1"/>
    <col min="4627" max="4628" width="8" style="78" customWidth="1"/>
    <col min="4629" max="4853" width="8.88671875" style="78"/>
    <col min="4854" max="4854" width="14.5546875" style="78" bestFit="1" customWidth="1"/>
    <col min="4855" max="4869" width="5" style="78" customWidth="1"/>
    <col min="4870" max="4878" width="0" style="78" hidden="1" customWidth="1"/>
    <col min="4879" max="4881" width="8" style="78" customWidth="1"/>
    <col min="4882" max="4882" width="2.33203125" style="78" customWidth="1"/>
    <col min="4883" max="4884" width="8" style="78" customWidth="1"/>
    <col min="4885" max="5109" width="8.88671875" style="78"/>
    <col min="5110" max="5110" width="14.5546875" style="78" bestFit="1" customWidth="1"/>
    <col min="5111" max="5125" width="5" style="78" customWidth="1"/>
    <col min="5126" max="5134" width="0" style="78" hidden="1" customWidth="1"/>
    <col min="5135" max="5137" width="8" style="78" customWidth="1"/>
    <col min="5138" max="5138" width="2.33203125" style="78" customWidth="1"/>
    <col min="5139" max="5140" width="8" style="78" customWidth="1"/>
    <col min="5141" max="5365" width="8.88671875" style="78"/>
    <col min="5366" max="5366" width="14.5546875" style="78" bestFit="1" customWidth="1"/>
    <col min="5367" max="5381" width="5" style="78" customWidth="1"/>
    <col min="5382" max="5390" width="0" style="78" hidden="1" customWidth="1"/>
    <col min="5391" max="5393" width="8" style="78" customWidth="1"/>
    <col min="5394" max="5394" width="2.33203125" style="78" customWidth="1"/>
    <col min="5395" max="5396" width="8" style="78" customWidth="1"/>
    <col min="5397" max="5621" width="8.88671875" style="78"/>
    <col min="5622" max="5622" width="14.5546875" style="78" bestFit="1" customWidth="1"/>
    <col min="5623" max="5637" width="5" style="78" customWidth="1"/>
    <col min="5638" max="5646" width="0" style="78" hidden="1" customWidth="1"/>
    <col min="5647" max="5649" width="8" style="78" customWidth="1"/>
    <col min="5650" max="5650" width="2.33203125" style="78" customWidth="1"/>
    <col min="5651" max="5652" width="8" style="78" customWidth="1"/>
    <col min="5653" max="5877" width="8.88671875" style="78"/>
    <col min="5878" max="5878" width="14.5546875" style="78" bestFit="1" customWidth="1"/>
    <col min="5879" max="5893" width="5" style="78" customWidth="1"/>
    <col min="5894" max="5902" width="0" style="78" hidden="1" customWidth="1"/>
    <col min="5903" max="5905" width="8" style="78" customWidth="1"/>
    <col min="5906" max="5906" width="2.33203125" style="78" customWidth="1"/>
    <col min="5907" max="5908" width="8" style="78" customWidth="1"/>
    <col min="5909" max="6133" width="8.88671875" style="78"/>
    <col min="6134" max="6134" width="14.5546875" style="78" bestFit="1" customWidth="1"/>
    <col min="6135" max="6149" width="5" style="78" customWidth="1"/>
    <col min="6150" max="6158" width="0" style="78" hidden="1" customWidth="1"/>
    <col min="6159" max="6161" width="8" style="78" customWidth="1"/>
    <col min="6162" max="6162" width="2.33203125" style="78" customWidth="1"/>
    <col min="6163" max="6164" width="8" style="78" customWidth="1"/>
    <col min="6165" max="6389" width="8.88671875" style="78"/>
    <col min="6390" max="6390" width="14.5546875" style="78" bestFit="1" customWidth="1"/>
    <col min="6391" max="6405" width="5" style="78" customWidth="1"/>
    <col min="6406" max="6414" width="0" style="78" hidden="1" customWidth="1"/>
    <col min="6415" max="6417" width="8" style="78" customWidth="1"/>
    <col min="6418" max="6418" width="2.33203125" style="78" customWidth="1"/>
    <col min="6419" max="6420" width="8" style="78" customWidth="1"/>
    <col min="6421" max="6645" width="8.88671875" style="78"/>
    <col min="6646" max="6646" width="14.5546875" style="78" bestFit="1" customWidth="1"/>
    <col min="6647" max="6661" width="5" style="78" customWidth="1"/>
    <col min="6662" max="6670" width="0" style="78" hidden="1" customWidth="1"/>
    <col min="6671" max="6673" width="8" style="78" customWidth="1"/>
    <col min="6674" max="6674" width="2.33203125" style="78" customWidth="1"/>
    <col min="6675" max="6676" width="8" style="78" customWidth="1"/>
    <col min="6677" max="6901" width="8.88671875" style="78"/>
    <col min="6902" max="6902" width="14.5546875" style="78" bestFit="1" customWidth="1"/>
    <col min="6903" max="6917" width="5" style="78" customWidth="1"/>
    <col min="6918" max="6926" width="0" style="78" hidden="1" customWidth="1"/>
    <col min="6927" max="6929" width="8" style="78" customWidth="1"/>
    <col min="6930" max="6930" width="2.33203125" style="78" customWidth="1"/>
    <col min="6931" max="6932" width="8" style="78" customWidth="1"/>
    <col min="6933" max="7157" width="8.88671875" style="78"/>
    <col min="7158" max="7158" width="14.5546875" style="78" bestFit="1" customWidth="1"/>
    <col min="7159" max="7173" width="5" style="78" customWidth="1"/>
    <col min="7174" max="7182" width="0" style="78" hidden="1" customWidth="1"/>
    <col min="7183" max="7185" width="8" style="78" customWidth="1"/>
    <col min="7186" max="7186" width="2.33203125" style="78" customWidth="1"/>
    <col min="7187" max="7188" width="8" style="78" customWidth="1"/>
    <col min="7189" max="7413" width="8.88671875" style="78"/>
    <col min="7414" max="7414" width="14.5546875" style="78" bestFit="1" customWidth="1"/>
    <col min="7415" max="7429" width="5" style="78" customWidth="1"/>
    <col min="7430" max="7438" width="0" style="78" hidden="1" customWidth="1"/>
    <col min="7439" max="7441" width="8" style="78" customWidth="1"/>
    <col min="7442" max="7442" width="2.33203125" style="78" customWidth="1"/>
    <col min="7443" max="7444" width="8" style="78" customWidth="1"/>
    <col min="7445" max="7669" width="8.88671875" style="78"/>
    <col min="7670" max="7670" width="14.5546875" style="78" bestFit="1" customWidth="1"/>
    <col min="7671" max="7685" width="5" style="78" customWidth="1"/>
    <col min="7686" max="7694" width="0" style="78" hidden="1" customWidth="1"/>
    <col min="7695" max="7697" width="8" style="78" customWidth="1"/>
    <col min="7698" max="7698" width="2.33203125" style="78" customWidth="1"/>
    <col min="7699" max="7700" width="8" style="78" customWidth="1"/>
    <col min="7701" max="7925" width="8.88671875" style="78"/>
    <col min="7926" max="7926" width="14.5546875" style="78" bestFit="1" customWidth="1"/>
    <col min="7927" max="7941" width="5" style="78" customWidth="1"/>
    <col min="7942" max="7950" width="0" style="78" hidden="1" customWidth="1"/>
    <col min="7951" max="7953" width="8" style="78" customWidth="1"/>
    <col min="7954" max="7954" width="2.33203125" style="78" customWidth="1"/>
    <col min="7955" max="7956" width="8" style="78" customWidth="1"/>
    <col min="7957" max="8181" width="8.88671875" style="78"/>
    <col min="8182" max="8182" width="14.5546875" style="78" bestFit="1" customWidth="1"/>
    <col min="8183" max="8197" width="5" style="78" customWidth="1"/>
    <col min="8198" max="8206" width="0" style="78" hidden="1" customWidth="1"/>
    <col min="8207" max="8209" width="8" style="78" customWidth="1"/>
    <col min="8210" max="8210" width="2.33203125" style="78" customWidth="1"/>
    <col min="8211" max="8212" width="8" style="78" customWidth="1"/>
    <col min="8213" max="8437" width="8.88671875" style="78"/>
    <col min="8438" max="8438" width="14.5546875" style="78" bestFit="1" customWidth="1"/>
    <col min="8439" max="8453" width="5" style="78" customWidth="1"/>
    <col min="8454" max="8462" width="0" style="78" hidden="1" customWidth="1"/>
    <col min="8463" max="8465" width="8" style="78" customWidth="1"/>
    <col min="8466" max="8466" width="2.33203125" style="78" customWidth="1"/>
    <col min="8467" max="8468" width="8" style="78" customWidth="1"/>
    <col min="8469" max="8693" width="8.88671875" style="78"/>
    <col min="8694" max="8694" width="14.5546875" style="78" bestFit="1" customWidth="1"/>
    <col min="8695" max="8709" width="5" style="78" customWidth="1"/>
    <col min="8710" max="8718" width="0" style="78" hidden="1" customWidth="1"/>
    <col min="8719" max="8721" width="8" style="78" customWidth="1"/>
    <col min="8722" max="8722" width="2.33203125" style="78" customWidth="1"/>
    <col min="8723" max="8724" width="8" style="78" customWidth="1"/>
    <col min="8725" max="8949" width="8.88671875" style="78"/>
    <col min="8950" max="8950" width="14.5546875" style="78" bestFit="1" customWidth="1"/>
    <col min="8951" max="8965" width="5" style="78" customWidth="1"/>
    <col min="8966" max="8974" width="0" style="78" hidden="1" customWidth="1"/>
    <col min="8975" max="8977" width="8" style="78" customWidth="1"/>
    <col min="8978" max="8978" width="2.33203125" style="78" customWidth="1"/>
    <col min="8979" max="8980" width="8" style="78" customWidth="1"/>
    <col min="8981" max="9205" width="8.88671875" style="78"/>
    <col min="9206" max="9206" width="14.5546875" style="78" bestFit="1" customWidth="1"/>
    <col min="9207" max="9221" width="5" style="78" customWidth="1"/>
    <col min="9222" max="9230" width="0" style="78" hidden="1" customWidth="1"/>
    <col min="9231" max="9233" width="8" style="78" customWidth="1"/>
    <col min="9234" max="9234" width="2.33203125" style="78" customWidth="1"/>
    <col min="9235" max="9236" width="8" style="78" customWidth="1"/>
    <col min="9237" max="9461" width="8.88671875" style="78"/>
    <col min="9462" max="9462" width="14.5546875" style="78" bestFit="1" customWidth="1"/>
    <col min="9463" max="9477" width="5" style="78" customWidth="1"/>
    <col min="9478" max="9486" width="0" style="78" hidden="1" customWidth="1"/>
    <col min="9487" max="9489" width="8" style="78" customWidth="1"/>
    <col min="9490" max="9490" width="2.33203125" style="78" customWidth="1"/>
    <col min="9491" max="9492" width="8" style="78" customWidth="1"/>
    <col min="9493" max="9717" width="8.88671875" style="78"/>
    <col min="9718" max="9718" width="14.5546875" style="78" bestFit="1" customWidth="1"/>
    <col min="9719" max="9733" width="5" style="78" customWidth="1"/>
    <col min="9734" max="9742" width="0" style="78" hidden="1" customWidth="1"/>
    <col min="9743" max="9745" width="8" style="78" customWidth="1"/>
    <col min="9746" max="9746" width="2.33203125" style="78" customWidth="1"/>
    <col min="9747" max="9748" width="8" style="78" customWidth="1"/>
    <col min="9749" max="9973" width="8.88671875" style="78"/>
    <col min="9974" max="9974" width="14.5546875" style="78" bestFit="1" customWidth="1"/>
    <col min="9975" max="9989" width="5" style="78" customWidth="1"/>
    <col min="9990" max="9998" width="0" style="78" hidden="1" customWidth="1"/>
    <col min="9999" max="10001" width="8" style="78" customWidth="1"/>
    <col min="10002" max="10002" width="2.33203125" style="78" customWidth="1"/>
    <col min="10003" max="10004" width="8" style="78" customWidth="1"/>
    <col min="10005" max="10229" width="8.88671875" style="78"/>
    <col min="10230" max="10230" width="14.5546875" style="78" bestFit="1" customWidth="1"/>
    <col min="10231" max="10245" width="5" style="78" customWidth="1"/>
    <col min="10246" max="10254" width="0" style="78" hidden="1" customWidth="1"/>
    <col min="10255" max="10257" width="8" style="78" customWidth="1"/>
    <col min="10258" max="10258" width="2.33203125" style="78" customWidth="1"/>
    <col min="10259" max="10260" width="8" style="78" customWidth="1"/>
    <col min="10261" max="10485" width="8.88671875" style="78"/>
    <col min="10486" max="10486" width="14.5546875" style="78" bestFit="1" customWidth="1"/>
    <col min="10487" max="10501" width="5" style="78" customWidth="1"/>
    <col min="10502" max="10510" width="0" style="78" hidden="1" customWidth="1"/>
    <col min="10511" max="10513" width="8" style="78" customWidth="1"/>
    <col min="10514" max="10514" width="2.33203125" style="78" customWidth="1"/>
    <col min="10515" max="10516" width="8" style="78" customWidth="1"/>
    <col min="10517" max="10741" width="8.88671875" style="78"/>
    <col min="10742" max="10742" width="14.5546875" style="78" bestFit="1" customWidth="1"/>
    <col min="10743" max="10757" width="5" style="78" customWidth="1"/>
    <col min="10758" max="10766" width="0" style="78" hidden="1" customWidth="1"/>
    <col min="10767" max="10769" width="8" style="78" customWidth="1"/>
    <col min="10770" max="10770" width="2.33203125" style="78" customWidth="1"/>
    <col min="10771" max="10772" width="8" style="78" customWidth="1"/>
    <col min="10773" max="10997" width="8.88671875" style="78"/>
    <col min="10998" max="10998" width="14.5546875" style="78" bestFit="1" customWidth="1"/>
    <col min="10999" max="11013" width="5" style="78" customWidth="1"/>
    <col min="11014" max="11022" width="0" style="78" hidden="1" customWidth="1"/>
    <col min="11023" max="11025" width="8" style="78" customWidth="1"/>
    <col min="11026" max="11026" width="2.33203125" style="78" customWidth="1"/>
    <col min="11027" max="11028" width="8" style="78" customWidth="1"/>
    <col min="11029" max="11253" width="8.88671875" style="78"/>
    <col min="11254" max="11254" width="14.5546875" style="78" bestFit="1" customWidth="1"/>
    <col min="11255" max="11269" width="5" style="78" customWidth="1"/>
    <col min="11270" max="11278" width="0" style="78" hidden="1" customWidth="1"/>
    <col min="11279" max="11281" width="8" style="78" customWidth="1"/>
    <col min="11282" max="11282" width="2.33203125" style="78" customWidth="1"/>
    <col min="11283" max="11284" width="8" style="78" customWidth="1"/>
    <col min="11285" max="11509" width="8.88671875" style="78"/>
    <col min="11510" max="11510" width="14.5546875" style="78" bestFit="1" customWidth="1"/>
    <col min="11511" max="11525" width="5" style="78" customWidth="1"/>
    <col min="11526" max="11534" width="0" style="78" hidden="1" customWidth="1"/>
    <col min="11535" max="11537" width="8" style="78" customWidth="1"/>
    <col min="11538" max="11538" width="2.33203125" style="78" customWidth="1"/>
    <col min="11539" max="11540" width="8" style="78" customWidth="1"/>
    <col min="11541" max="11765" width="8.88671875" style="78"/>
    <col min="11766" max="11766" width="14.5546875" style="78" bestFit="1" customWidth="1"/>
    <col min="11767" max="11781" width="5" style="78" customWidth="1"/>
    <col min="11782" max="11790" width="0" style="78" hidden="1" customWidth="1"/>
    <col min="11791" max="11793" width="8" style="78" customWidth="1"/>
    <col min="11794" max="11794" width="2.33203125" style="78" customWidth="1"/>
    <col min="11795" max="11796" width="8" style="78" customWidth="1"/>
    <col min="11797" max="12021" width="8.88671875" style="78"/>
    <col min="12022" max="12022" width="14.5546875" style="78" bestFit="1" customWidth="1"/>
    <col min="12023" max="12037" width="5" style="78" customWidth="1"/>
    <col min="12038" max="12046" width="0" style="78" hidden="1" customWidth="1"/>
    <col min="12047" max="12049" width="8" style="78" customWidth="1"/>
    <col min="12050" max="12050" width="2.33203125" style="78" customWidth="1"/>
    <col min="12051" max="12052" width="8" style="78" customWidth="1"/>
    <col min="12053" max="12277" width="8.88671875" style="78"/>
    <col min="12278" max="12278" width="14.5546875" style="78" bestFit="1" customWidth="1"/>
    <col min="12279" max="12293" width="5" style="78" customWidth="1"/>
    <col min="12294" max="12302" width="0" style="78" hidden="1" customWidth="1"/>
    <col min="12303" max="12305" width="8" style="78" customWidth="1"/>
    <col min="12306" max="12306" width="2.33203125" style="78" customWidth="1"/>
    <col min="12307" max="12308" width="8" style="78" customWidth="1"/>
    <col min="12309" max="12533" width="8.88671875" style="78"/>
    <col min="12534" max="12534" width="14.5546875" style="78" bestFit="1" customWidth="1"/>
    <col min="12535" max="12549" width="5" style="78" customWidth="1"/>
    <col min="12550" max="12558" width="0" style="78" hidden="1" customWidth="1"/>
    <col min="12559" max="12561" width="8" style="78" customWidth="1"/>
    <col min="12562" max="12562" width="2.33203125" style="78" customWidth="1"/>
    <col min="12563" max="12564" width="8" style="78" customWidth="1"/>
    <col min="12565" max="12789" width="8.88671875" style="78"/>
    <col min="12790" max="12790" width="14.5546875" style="78" bestFit="1" customWidth="1"/>
    <col min="12791" max="12805" width="5" style="78" customWidth="1"/>
    <col min="12806" max="12814" width="0" style="78" hidden="1" customWidth="1"/>
    <col min="12815" max="12817" width="8" style="78" customWidth="1"/>
    <col min="12818" max="12818" width="2.33203125" style="78" customWidth="1"/>
    <col min="12819" max="12820" width="8" style="78" customWidth="1"/>
    <col min="12821" max="13045" width="8.88671875" style="78"/>
    <col min="13046" max="13046" width="14.5546875" style="78" bestFit="1" customWidth="1"/>
    <col min="13047" max="13061" width="5" style="78" customWidth="1"/>
    <col min="13062" max="13070" width="0" style="78" hidden="1" customWidth="1"/>
    <col min="13071" max="13073" width="8" style="78" customWidth="1"/>
    <col min="13074" max="13074" width="2.33203125" style="78" customWidth="1"/>
    <col min="13075" max="13076" width="8" style="78" customWidth="1"/>
    <col min="13077" max="13301" width="8.88671875" style="78"/>
    <col min="13302" max="13302" width="14.5546875" style="78" bestFit="1" customWidth="1"/>
    <col min="13303" max="13317" width="5" style="78" customWidth="1"/>
    <col min="13318" max="13326" width="0" style="78" hidden="1" customWidth="1"/>
    <col min="13327" max="13329" width="8" style="78" customWidth="1"/>
    <col min="13330" max="13330" width="2.33203125" style="78" customWidth="1"/>
    <col min="13331" max="13332" width="8" style="78" customWidth="1"/>
    <col min="13333" max="13557" width="8.88671875" style="78"/>
    <col min="13558" max="13558" width="14.5546875" style="78" bestFit="1" customWidth="1"/>
    <col min="13559" max="13573" width="5" style="78" customWidth="1"/>
    <col min="13574" max="13582" width="0" style="78" hidden="1" customWidth="1"/>
    <col min="13583" max="13585" width="8" style="78" customWidth="1"/>
    <col min="13586" max="13586" width="2.33203125" style="78" customWidth="1"/>
    <col min="13587" max="13588" width="8" style="78" customWidth="1"/>
    <col min="13589" max="13813" width="8.88671875" style="78"/>
    <col min="13814" max="13814" width="14.5546875" style="78" bestFit="1" customWidth="1"/>
    <col min="13815" max="13829" width="5" style="78" customWidth="1"/>
    <col min="13830" max="13838" width="0" style="78" hidden="1" customWidth="1"/>
    <col min="13839" max="13841" width="8" style="78" customWidth="1"/>
    <col min="13842" max="13842" width="2.33203125" style="78" customWidth="1"/>
    <col min="13843" max="13844" width="8" style="78" customWidth="1"/>
    <col min="13845" max="14069" width="8.88671875" style="78"/>
    <col min="14070" max="14070" width="14.5546875" style="78" bestFit="1" customWidth="1"/>
    <col min="14071" max="14085" width="5" style="78" customWidth="1"/>
    <col min="14086" max="14094" width="0" style="78" hidden="1" customWidth="1"/>
    <col min="14095" max="14097" width="8" style="78" customWidth="1"/>
    <col min="14098" max="14098" width="2.33203125" style="78" customWidth="1"/>
    <col min="14099" max="14100" width="8" style="78" customWidth="1"/>
    <col min="14101" max="14325" width="8.88671875" style="78"/>
    <col min="14326" max="14326" width="14.5546875" style="78" bestFit="1" customWidth="1"/>
    <col min="14327" max="14341" width="5" style="78" customWidth="1"/>
    <col min="14342" max="14350" width="0" style="78" hidden="1" customWidth="1"/>
    <col min="14351" max="14353" width="8" style="78" customWidth="1"/>
    <col min="14354" max="14354" width="2.33203125" style="78" customWidth="1"/>
    <col min="14355" max="14356" width="8" style="78" customWidth="1"/>
    <col min="14357" max="14581" width="8.88671875" style="78"/>
    <col min="14582" max="14582" width="14.5546875" style="78" bestFit="1" customWidth="1"/>
    <col min="14583" max="14597" width="5" style="78" customWidth="1"/>
    <col min="14598" max="14606" width="0" style="78" hidden="1" customWidth="1"/>
    <col min="14607" max="14609" width="8" style="78" customWidth="1"/>
    <col min="14610" max="14610" width="2.33203125" style="78" customWidth="1"/>
    <col min="14611" max="14612" width="8" style="78" customWidth="1"/>
    <col min="14613" max="14837" width="8.88671875" style="78"/>
    <col min="14838" max="14838" width="14.5546875" style="78" bestFit="1" customWidth="1"/>
    <col min="14839" max="14853" width="5" style="78" customWidth="1"/>
    <col min="14854" max="14862" width="0" style="78" hidden="1" customWidth="1"/>
    <col min="14863" max="14865" width="8" style="78" customWidth="1"/>
    <col min="14866" max="14866" width="2.33203125" style="78" customWidth="1"/>
    <col min="14867" max="14868" width="8" style="78" customWidth="1"/>
    <col min="14869" max="15093" width="8.88671875" style="78"/>
    <col min="15094" max="15094" width="14.5546875" style="78" bestFit="1" customWidth="1"/>
    <col min="15095" max="15109" width="5" style="78" customWidth="1"/>
    <col min="15110" max="15118" width="0" style="78" hidden="1" customWidth="1"/>
    <col min="15119" max="15121" width="8" style="78" customWidth="1"/>
    <col min="15122" max="15122" width="2.33203125" style="78" customWidth="1"/>
    <col min="15123" max="15124" width="8" style="78" customWidth="1"/>
    <col min="15125" max="15349" width="8.88671875" style="78"/>
    <col min="15350" max="15350" width="14.5546875" style="78" bestFit="1" customWidth="1"/>
    <col min="15351" max="15365" width="5" style="78" customWidth="1"/>
    <col min="15366" max="15374" width="0" style="78" hidden="1" customWidth="1"/>
    <col min="15375" max="15377" width="8" style="78" customWidth="1"/>
    <col min="15378" max="15378" width="2.33203125" style="78" customWidth="1"/>
    <col min="15379" max="15380" width="8" style="78" customWidth="1"/>
    <col min="15381" max="15605" width="8.88671875" style="78"/>
    <col min="15606" max="15606" width="14.5546875" style="78" bestFit="1" customWidth="1"/>
    <col min="15607" max="15621" width="5" style="78" customWidth="1"/>
    <col min="15622" max="15630" width="0" style="78" hidden="1" customWidth="1"/>
    <col min="15631" max="15633" width="8" style="78" customWidth="1"/>
    <col min="15634" max="15634" width="2.33203125" style="78" customWidth="1"/>
    <col min="15635" max="15636" width="8" style="78" customWidth="1"/>
    <col min="15637" max="15861" width="8.88671875" style="78"/>
    <col min="15862" max="15862" width="14.5546875" style="78" bestFit="1" customWidth="1"/>
    <col min="15863" max="15877" width="5" style="78" customWidth="1"/>
    <col min="15878" max="15886" width="0" style="78" hidden="1" customWidth="1"/>
    <col min="15887" max="15889" width="8" style="78" customWidth="1"/>
    <col min="15890" max="15890" width="2.33203125" style="78" customWidth="1"/>
    <col min="15891" max="15892" width="8" style="78" customWidth="1"/>
    <col min="15893" max="16117" width="8.88671875" style="78"/>
    <col min="16118" max="16118" width="14.5546875" style="78" bestFit="1" customWidth="1"/>
    <col min="16119" max="16133" width="5" style="78" customWidth="1"/>
    <col min="16134" max="16142" width="0" style="78" hidden="1" customWidth="1"/>
    <col min="16143" max="16145" width="8" style="78" customWidth="1"/>
    <col min="16146" max="16146" width="2.33203125" style="78" customWidth="1"/>
    <col min="16147" max="16148" width="8" style="78" customWidth="1"/>
    <col min="16149" max="16384" width="8.88671875" style="78"/>
  </cols>
  <sheetData>
    <row r="1" spans="1:20" x14ac:dyDescent="0.3">
      <c r="A1" s="278" t="s">
        <v>75</v>
      </c>
      <c r="B1" s="279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8" t="s">
        <v>22</v>
      </c>
      <c r="P1" s="259" t="s">
        <v>23</v>
      </c>
      <c r="Q1" s="259" t="s">
        <v>24</v>
      </c>
      <c r="R1" s="259"/>
      <c r="S1" s="259"/>
      <c r="T1" s="261"/>
    </row>
    <row r="2" spans="1:20" ht="15" thickBot="1" x14ac:dyDescent="0.35">
      <c r="A2" s="280"/>
      <c r="B2" s="281"/>
      <c r="C2" s="244" t="str">
        <f>B3</f>
        <v>Lanškroun B</v>
      </c>
      <c r="D2" s="260"/>
      <c r="E2" s="262"/>
      <c r="F2" s="244" t="str">
        <f>B4</f>
        <v>Blue Volley Formana A</v>
      </c>
      <c r="G2" s="260"/>
      <c r="H2" s="262"/>
      <c r="I2" s="244" t="str">
        <f>B5</f>
        <v>Volejbal Ostrava F</v>
      </c>
      <c r="J2" s="260"/>
      <c r="K2" s="262"/>
      <c r="L2" s="244" t="str">
        <f>B6</f>
        <v>Green Baška A</v>
      </c>
      <c r="M2" s="260"/>
      <c r="N2" s="262"/>
      <c r="O2" s="269"/>
      <c r="P2" s="260"/>
      <c r="Q2" s="260"/>
      <c r="R2" s="260"/>
      <c r="S2" s="260"/>
      <c r="T2" s="262"/>
    </row>
    <row r="3" spans="1:20" ht="21" x14ac:dyDescent="0.3">
      <c r="A3" s="18" t="s">
        <v>18</v>
      </c>
      <c r="B3" s="19" t="s">
        <v>48</v>
      </c>
      <c r="C3" s="130"/>
      <c r="D3" s="129"/>
      <c r="E3" s="128"/>
      <c r="F3" s="23">
        <v>15</v>
      </c>
      <c r="G3" s="24" t="s">
        <v>26</v>
      </c>
      <c r="H3" s="25">
        <v>0</v>
      </c>
      <c r="I3" s="23">
        <v>20</v>
      </c>
      <c r="J3" s="24" t="s">
        <v>26</v>
      </c>
      <c r="K3" s="25">
        <v>4</v>
      </c>
      <c r="L3" s="23">
        <v>37</v>
      </c>
      <c r="M3" s="24" t="s">
        <v>26</v>
      </c>
      <c r="N3" s="25">
        <v>0</v>
      </c>
      <c r="O3" s="98">
        <f>SUM(IF(C3&gt;E3,1,0),IF(F3&gt;H3,1,0),IF(I3&gt;K3,1,0),IF(L3&gt;N3,1,0))</f>
        <v>3</v>
      </c>
      <c r="P3" s="71">
        <v>1</v>
      </c>
      <c r="Q3" s="24">
        <f>C3+F3+I3+L3</f>
        <v>72</v>
      </c>
      <c r="R3" s="24" t="s">
        <v>26</v>
      </c>
      <c r="S3" s="24">
        <f>E3+H3+K3+N3</f>
        <v>4</v>
      </c>
      <c r="T3" s="25">
        <f>Q3/S3</f>
        <v>18</v>
      </c>
    </row>
    <row r="4" spans="1:20" ht="21" x14ac:dyDescent="0.3">
      <c r="A4" s="34" t="s">
        <v>19</v>
      </c>
      <c r="B4" s="97" t="s">
        <v>62</v>
      </c>
      <c r="C4" s="95">
        <f>H3</f>
        <v>0</v>
      </c>
      <c r="D4" s="96" t="s">
        <v>26</v>
      </c>
      <c r="E4" s="94">
        <f>F3</f>
        <v>15</v>
      </c>
      <c r="F4" s="127"/>
      <c r="G4" s="126"/>
      <c r="H4" s="125"/>
      <c r="I4" s="90">
        <v>5</v>
      </c>
      <c r="J4" s="54" t="s">
        <v>26</v>
      </c>
      <c r="K4" s="89">
        <v>7</v>
      </c>
      <c r="L4" s="90">
        <v>0</v>
      </c>
      <c r="M4" s="54" t="s">
        <v>26</v>
      </c>
      <c r="N4" s="89">
        <v>15</v>
      </c>
      <c r="O4" s="88">
        <f>SUM(IF(C4&gt;E4,1,0),IF(F4&gt;H4,1,0),IF(I4&gt;K4,1,0),IF(L4&gt;N4,1,0))</f>
        <v>0</v>
      </c>
      <c r="P4" s="124">
        <v>4</v>
      </c>
      <c r="Q4" s="54">
        <f>C4+F4+I4+L4</f>
        <v>5</v>
      </c>
      <c r="R4" s="54" t="s">
        <v>26</v>
      </c>
      <c r="S4" s="54">
        <f>E4+H4+K4+N4</f>
        <v>37</v>
      </c>
      <c r="T4" s="89">
        <f>Q4/S4</f>
        <v>0.13513513513513514</v>
      </c>
    </row>
    <row r="5" spans="1:20" ht="21" x14ac:dyDescent="0.3">
      <c r="A5" s="34" t="s">
        <v>20</v>
      </c>
      <c r="B5" s="97" t="s">
        <v>68</v>
      </c>
      <c r="C5" s="95">
        <f>K3</f>
        <v>4</v>
      </c>
      <c r="D5" s="96" t="s">
        <v>26</v>
      </c>
      <c r="E5" s="94">
        <f>I3</f>
        <v>20</v>
      </c>
      <c r="F5" s="95">
        <f>K4</f>
        <v>7</v>
      </c>
      <c r="G5" s="96" t="s">
        <v>26</v>
      </c>
      <c r="H5" s="94">
        <f>I4</f>
        <v>5</v>
      </c>
      <c r="I5" s="127"/>
      <c r="J5" s="126"/>
      <c r="K5" s="125"/>
      <c r="L5" s="90">
        <v>9</v>
      </c>
      <c r="M5" s="54" t="s">
        <v>26</v>
      </c>
      <c r="N5" s="89">
        <v>5</v>
      </c>
      <c r="O5" s="88">
        <f>SUM(IF(C5&gt;E5,1,0),IF(F5&gt;H5,1,0),IF(I5&gt;K5,1,0),IF(L5&gt;N5,1,0))</f>
        <v>2</v>
      </c>
      <c r="P5" s="124">
        <v>2</v>
      </c>
      <c r="Q5" s="54">
        <f>C5+F5+I5+L5</f>
        <v>20</v>
      </c>
      <c r="R5" s="54" t="s">
        <v>26</v>
      </c>
      <c r="S5" s="54">
        <f>E5+H5+K5+N5</f>
        <v>30</v>
      </c>
      <c r="T5" s="89">
        <f>Q5/S5</f>
        <v>0.66666666666666663</v>
      </c>
    </row>
    <row r="6" spans="1:20" ht="21.6" thickBot="1" x14ac:dyDescent="0.35">
      <c r="A6" s="17" t="s">
        <v>21</v>
      </c>
      <c r="B6" s="55" t="s">
        <v>69</v>
      </c>
      <c r="C6" s="56">
        <f>N3</f>
        <v>0</v>
      </c>
      <c r="D6" s="57" t="s">
        <v>26</v>
      </c>
      <c r="E6" s="58">
        <f>L3</f>
        <v>37</v>
      </c>
      <c r="F6" s="56">
        <f>N4</f>
        <v>15</v>
      </c>
      <c r="G6" s="57" t="s">
        <v>26</v>
      </c>
      <c r="H6" s="58">
        <f>L4</f>
        <v>0</v>
      </c>
      <c r="I6" s="56">
        <f>N5</f>
        <v>5</v>
      </c>
      <c r="J6" s="57" t="s">
        <v>26</v>
      </c>
      <c r="K6" s="58">
        <f>L5</f>
        <v>9</v>
      </c>
      <c r="L6" s="123"/>
      <c r="M6" s="122"/>
      <c r="N6" s="121"/>
      <c r="O6" s="82">
        <f>SUM(IF(C6&gt;E6,1,0),IF(F6&gt;H6,1,0),IF(I6&gt;K6,1,0),IF(L6&gt;N6,1,0))</f>
        <v>1</v>
      </c>
      <c r="P6" s="120">
        <v>3</v>
      </c>
      <c r="Q6" s="80">
        <f>C6+F6+I6+L6</f>
        <v>20</v>
      </c>
      <c r="R6" s="80" t="s">
        <v>26</v>
      </c>
      <c r="S6" s="80">
        <f>E6+H6+K6+N6</f>
        <v>46</v>
      </c>
      <c r="T6" s="79">
        <f>Q6/S6</f>
        <v>0.43478260869565216</v>
      </c>
    </row>
  </sheetData>
  <mergeCells count="12">
    <mergeCell ref="A1:B2"/>
    <mergeCell ref="C1:E1"/>
    <mergeCell ref="F1:H1"/>
    <mergeCell ref="I1:K1"/>
    <mergeCell ref="L1:N1"/>
    <mergeCell ref="Q1:T2"/>
    <mergeCell ref="C2:E2"/>
    <mergeCell ref="F2:H2"/>
    <mergeCell ref="I2:K2"/>
    <mergeCell ref="L2:N2"/>
    <mergeCell ref="O1:O2"/>
    <mergeCell ref="P1:P2"/>
  </mergeCells>
  <pageMargins left="0.7" right="0.7" top="0.78740157499999996" bottom="0.78740157499999996" header="0.3" footer="0.3"/>
  <pageSetup paperSize="9" scale="93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977FC-65C3-44E7-A936-82FA192D2448}">
  <sheetPr>
    <tabColor rgb="FFFFC000"/>
  </sheetPr>
  <dimension ref="A1:T10"/>
  <sheetViews>
    <sheetView zoomScale="85" zoomScaleNormal="85" workbookViewId="0">
      <selection activeCell="X8" sqref="X8"/>
    </sheetView>
  </sheetViews>
  <sheetFormatPr defaultRowHeight="14.4" x14ac:dyDescent="0.3"/>
  <cols>
    <col min="1" max="1" width="5.5546875" style="78" customWidth="1"/>
    <col min="2" max="2" width="20.44140625" style="78" customWidth="1"/>
    <col min="3" max="13" width="5" style="78" customWidth="1"/>
    <col min="14" max="14" width="5.6640625" style="78" customWidth="1"/>
    <col min="15" max="17" width="8" style="78" customWidth="1"/>
    <col min="18" max="18" width="2.33203125" style="78" customWidth="1"/>
    <col min="19" max="20" width="8" style="78" customWidth="1"/>
    <col min="21" max="245" width="8.88671875" style="78"/>
    <col min="246" max="246" width="14.5546875" style="78" bestFit="1" customWidth="1"/>
    <col min="247" max="261" width="5" style="78" customWidth="1"/>
    <col min="262" max="270" width="0" style="78" hidden="1" customWidth="1"/>
    <col min="271" max="273" width="8" style="78" customWidth="1"/>
    <col min="274" max="274" width="2.33203125" style="78" customWidth="1"/>
    <col min="275" max="276" width="8" style="78" customWidth="1"/>
    <col min="277" max="501" width="8.88671875" style="78"/>
    <col min="502" max="502" width="14.5546875" style="78" bestFit="1" customWidth="1"/>
    <col min="503" max="517" width="5" style="78" customWidth="1"/>
    <col min="518" max="526" width="0" style="78" hidden="1" customWidth="1"/>
    <col min="527" max="529" width="8" style="78" customWidth="1"/>
    <col min="530" max="530" width="2.33203125" style="78" customWidth="1"/>
    <col min="531" max="532" width="8" style="78" customWidth="1"/>
    <col min="533" max="757" width="8.88671875" style="78"/>
    <col min="758" max="758" width="14.5546875" style="78" bestFit="1" customWidth="1"/>
    <col min="759" max="773" width="5" style="78" customWidth="1"/>
    <col min="774" max="782" width="0" style="78" hidden="1" customWidth="1"/>
    <col min="783" max="785" width="8" style="78" customWidth="1"/>
    <col min="786" max="786" width="2.33203125" style="78" customWidth="1"/>
    <col min="787" max="788" width="8" style="78" customWidth="1"/>
    <col min="789" max="1013" width="8.88671875" style="78"/>
    <col min="1014" max="1014" width="14.5546875" style="78" bestFit="1" customWidth="1"/>
    <col min="1015" max="1029" width="5" style="78" customWidth="1"/>
    <col min="1030" max="1038" width="0" style="78" hidden="1" customWidth="1"/>
    <col min="1039" max="1041" width="8" style="78" customWidth="1"/>
    <col min="1042" max="1042" width="2.33203125" style="78" customWidth="1"/>
    <col min="1043" max="1044" width="8" style="78" customWidth="1"/>
    <col min="1045" max="1269" width="8.88671875" style="78"/>
    <col min="1270" max="1270" width="14.5546875" style="78" bestFit="1" customWidth="1"/>
    <col min="1271" max="1285" width="5" style="78" customWidth="1"/>
    <col min="1286" max="1294" width="0" style="78" hidden="1" customWidth="1"/>
    <col min="1295" max="1297" width="8" style="78" customWidth="1"/>
    <col min="1298" max="1298" width="2.33203125" style="78" customWidth="1"/>
    <col min="1299" max="1300" width="8" style="78" customWidth="1"/>
    <col min="1301" max="1525" width="8.88671875" style="78"/>
    <col min="1526" max="1526" width="14.5546875" style="78" bestFit="1" customWidth="1"/>
    <col min="1527" max="1541" width="5" style="78" customWidth="1"/>
    <col min="1542" max="1550" width="0" style="78" hidden="1" customWidth="1"/>
    <col min="1551" max="1553" width="8" style="78" customWidth="1"/>
    <col min="1554" max="1554" width="2.33203125" style="78" customWidth="1"/>
    <col min="1555" max="1556" width="8" style="78" customWidth="1"/>
    <col min="1557" max="1781" width="8.88671875" style="78"/>
    <col min="1782" max="1782" width="14.5546875" style="78" bestFit="1" customWidth="1"/>
    <col min="1783" max="1797" width="5" style="78" customWidth="1"/>
    <col min="1798" max="1806" width="0" style="78" hidden="1" customWidth="1"/>
    <col min="1807" max="1809" width="8" style="78" customWidth="1"/>
    <col min="1810" max="1810" width="2.33203125" style="78" customWidth="1"/>
    <col min="1811" max="1812" width="8" style="78" customWidth="1"/>
    <col min="1813" max="2037" width="8.88671875" style="78"/>
    <col min="2038" max="2038" width="14.5546875" style="78" bestFit="1" customWidth="1"/>
    <col min="2039" max="2053" width="5" style="78" customWidth="1"/>
    <col min="2054" max="2062" width="0" style="78" hidden="1" customWidth="1"/>
    <col min="2063" max="2065" width="8" style="78" customWidth="1"/>
    <col min="2066" max="2066" width="2.33203125" style="78" customWidth="1"/>
    <col min="2067" max="2068" width="8" style="78" customWidth="1"/>
    <col min="2069" max="2293" width="8.88671875" style="78"/>
    <col min="2294" max="2294" width="14.5546875" style="78" bestFit="1" customWidth="1"/>
    <col min="2295" max="2309" width="5" style="78" customWidth="1"/>
    <col min="2310" max="2318" width="0" style="78" hidden="1" customWidth="1"/>
    <col min="2319" max="2321" width="8" style="78" customWidth="1"/>
    <col min="2322" max="2322" width="2.33203125" style="78" customWidth="1"/>
    <col min="2323" max="2324" width="8" style="78" customWidth="1"/>
    <col min="2325" max="2549" width="8.88671875" style="78"/>
    <col min="2550" max="2550" width="14.5546875" style="78" bestFit="1" customWidth="1"/>
    <col min="2551" max="2565" width="5" style="78" customWidth="1"/>
    <col min="2566" max="2574" width="0" style="78" hidden="1" customWidth="1"/>
    <col min="2575" max="2577" width="8" style="78" customWidth="1"/>
    <col min="2578" max="2578" width="2.33203125" style="78" customWidth="1"/>
    <col min="2579" max="2580" width="8" style="78" customWidth="1"/>
    <col min="2581" max="2805" width="8.88671875" style="78"/>
    <col min="2806" max="2806" width="14.5546875" style="78" bestFit="1" customWidth="1"/>
    <col min="2807" max="2821" width="5" style="78" customWidth="1"/>
    <col min="2822" max="2830" width="0" style="78" hidden="1" customWidth="1"/>
    <col min="2831" max="2833" width="8" style="78" customWidth="1"/>
    <col min="2834" max="2834" width="2.33203125" style="78" customWidth="1"/>
    <col min="2835" max="2836" width="8" style="78" customWidth="1"/>
    <col min="2837" max="3061" width="8.88671875" style="78"/>
    <col min="3062" max="3062" width="14.5546875" style="78" bestFit="1" customWidth="1"/>
    <col min="3063" max="3077" width="5" style="78" customWidth="1"/>
    <col min="3078" max="3086" width="0" style="78" hidden="1" customWidth="1"/>
    <col min="3087" max="3089" width="8" style="78" customWidth="1"/>
    <col min="3090" max="3090" width="2.33203125" style="78" customWidth="1"/>
    <col min="3091" max="3092" width="8" style="78" customWidth="1"/>
    <col min="3093" max="3317" width="8.88671875" style="78"/>
    <col min="3318" max="3318" width="14.5546875" style="78" bestFit="1" customWidth="1"/>
    <col min="3319" max="3333" width="5" style="78" customWidth="1"/>
    <col min="3334" max="3342" width="0" style="78" hidden="1" customWidth="1"/>
    <col min="3343" max="3345" width="8" style="78" customWidth="1"/>
    <col min="3346" max="3346" width="2.33203125" style="78" customWidth="1"/>
    <col min="3347" max="3348" width="8" style="78" customWidth="1"/>
    <col min="3349" max="3573" width="8.88671875" style="78"/>
    <col min="3574" max="3574" width="14.5546875" style="78" bestFit="1" customWidth="1"/>
    <col min="3575" max="3589" width="5" style="78" customWidth="1"/>
    <col min="3590" max="3598" width="0" style="78" hidden="1" customWidth="1"/>
    <col min="3599" max="3601" width="8" style="78" customWidth="1"/>
    <col min="3602" max="3602" width="2.33203125" style="78" customWidth="1"/>
    <col min="3603" max="3604" width="8" style="78" customWidth="1"/>
    <col min="3605" max="3829" width="8.88671875" style="78"/>
    <col min="3830" max="3830" width="14.5546875" style="78" bestFit="1" customWidth="1"/>
    <col min="3831" max="3845" width="5" style="78" customWidth="1"/>
    <col min="3846" max="3854" width="0" style="78" hidden="1" customWidth="1"/>
    <col min="3855" max="3857" width="8" style="78" customWidth="1"/>
    <col min="3858" max="3858" width="2.33203125" style="78" customWidth="1"/>
    <col min="3859" max="3860" width="8" style="78" customWidth="1"/>
    <col min="3861" max="4085" width="8.88671875" style="78"/>
    <col min="4086" max="4086" width="14.5546875" style="78" bestFit="1" customWidth="1"/>
    <col min="4087" max="4101" width="5" style="78" customWidth="1"/>
    <col min="4102" max="4110" width="0" style="78" hidden="1" customWidth="1"/>
    <col min="4111" max="4113" width="8" style="78" customWidth="1"/>
    <col min="4114" max="4114" width="2.33203125" style="78" customWidth="1"/>
    <col min="4115" max="4116" width="8" style="78" customWidth="1"/>
    <col min="4117" max="4341" width="8.88671875" style="78"/>
    <col min="4342" max="4342" width="14.5546875" style="78" bestFit="1" customWidth="1"/>
    <col min="4343" max="4357" width="5" style="78" customWidth="1"/>
    <col min="4358" max="4366" width="0" style="78" hidden="1" customWidth="1"/>
    <col min="4367" max="4369" width="8" style="78" customWidth="1"/>
    <col min="4370" max="4370" width="2.33203125" style="78" customWidth="1"/>
    <col min="4371" max="4372" width="8" style="78" customWidth="1"/>
    <col min="4373" max="4597" width="8.88671875" style="78"/>
    <col min="4598" max="4598" width="14.5546875" style="78" bestFit="1" customWidth="1"/>
    <col min="4599" max="4613" width="5" style="78" customWidth="1"/>
    <col min="4614" max="4622" width="0" style="78" hidden="1" customWidth="1"/>
    <col min="4623" max="4625" width="8" style="78" customWidth="1"/>
    <col min="4626" max="4626" width="2.33203125" style="78" customWidth="1"/>
    <col min="4627" max="4628" width="8" style="78" customWidth="1"/>
    <col min="4629" max="4853" width="8.88671875" style="78"/>
    <col min="4854" max="4854" width="14.5546875" style="78" bestFit="1" customWidth="1"/>
    <col min="4855" max="4869" width="5" style="78" customWidth="1"/>
    <col min="4870" max="4878" width="0" style="78" hidden="1" customWidth="1"/>
    <col min="4879" max="4881" width="8" style="78" customWidth="1"/>
    <col min="4882" max="4882" width="2.33203125" style="78" customWidth="1"/>
    <col min="4883" max="4884" width="8" style="78" customWidth="1"/>
    <col min="4885" max="5109" width="8.88671875" style="78"/>
    <col min="5110" max="5110" width="14.5546875" style="78" bestFit="1" customWidth="1"/>
    <col min="5111" max="5125" width="5" style="78" customWidth="1"/>
    <col min="5126" max="5134" width="0" style="78" hidden="1" customWidth="1"/>
    <col min="5135" max="5137" width="8" style="78" customWidth="1"/>
    <col min="5138" max="5138" width="2.33203125" style="78" customWidth="1"/>
    <col min="5139" max="5140" width="8" style="78" customWidth="1"/>
    <col min="5141" max="5365" width="8.88671875" style="78"/>
    <col min="5366" max="5366" width="14.5546875" style="78" bestFit="1" customWidth="1"/>
    <col min="5367" max="5381" width="5" style="78" customWidth="1"/>
    <col min="5382" max="5390" width="0" style="78" hidden="1" customWidth="1"/>
    <col min="5391" max="5393" width="8" style="78" customWidth="1"/>
    <col min="5394" max="5394" width="2.33203125" style="78" customWidth="1"/>
    <col min="5395" max="5396" width="8" style="78" customWidth="1"/>
    <col min="5397" max="5621" width="8.88671875" style="78"/>
    <col min="5622" max="5622" width="14.5546875" style="78" bestFit="1" customWidth="1"/>
    <col min="5623" max="5637" width="5" style="78" customWidth="1"/>
    <col min="5638" max="5646" width="0" style="78" hidden="1" customWidth="1"/>
    <col min="5647" max="5649" width="8" style="78" customWidth="1"/>
    <col min="5650" max="5650" width="2.33203125" style="78" customWidth="1"/>
    <col min="5651" max="5652" width="8" style="78" customWidth="1"/>
    <col min="5653" max="5877" width="8.88671875" style="78"/>
    <col min="5878" max="5878" width="14.5546875" style="78" bestFit="1" customWidth="1"/>
    <col min="5879" max="5893" width="5" style="78" customWidth="1"/>
    <col min="5894" max="5902" width="0" style="78" hidden="1" customWidth="1"/>
    <col min="5903" max="5905" width="8" style="78" customWidth="1"/>
    <col min="5906" max="5906" width="2.33203125" style="78" customWidth="1"/>
    <col min="5907" max="5908" width="8" style="78" customWidth="1"/>
    <col min="5909" max="6133" width="8.88671875" style="78"/>
    <col min="6134" max="6134" width="14.5546875" style="78" bestFit="1" customWidth="1"/>
    <col min="6135" max="6149" width="5" style="78" customWidth="1"/>
    <col min="6150" max="6158" width="0" style="78" hidden="1" customWidth="1"/>
    <col min="6159" max="6161" width="8" style="78" customWidth="1"/>
    <col min="6162" max="6162" width="2.33203125" style="78" customWidth="1"/>
    <col min="6163" max="6164" width="8" style="78" customWidth="1"/>
    <col min="6165" max="6389" width="8.88671875" style="78"/>
    <col min="6390" max="6390" width="14.5546875" style="78" bestFit="1" customWidth="1"/>
    <col min="6391" max="6405" width="5" style="78" customWidth="1"/>
    <col min="6406" max="6414" width="0" style="78" hidden="1" customWidth="1"/>
    <col min="6415" max="6417" width="8" style="78" customWidth="1"/>
    <col min="6418" max="6418" width="2.33203125" style="78" customWidth="1"/>
    <col min="6419" max="6420" width="8" style="78" customWidth="1"/>
    <col min="6421" max="6645" width="8.88671875" style="78"/>
    <col min="6646" max="6646" width="14.5546875" style="78" bestFit="1" customWidth="1"/>
    <col min="6647" max="6661" width="5" style="78" customWidth="1"/>
    <col min="6662" max="6670" width="0" style="78" hidden="1" customWidth="1"/>
    <col min="6671" max="6673" width="8" style="78" customWidth="1"/>
    <col min="6674" max="6674" width="2.33203125" style="78" customWidth="1"/>
    <col min="6675" max="6676" width="8" style="78" customWidth="1"/>
    <col min="6677" max="6901" width="8.88671875" style="78"/>
    <col min="6902" max="6902" width="14.5546875" style="78" bestFit="1" customWidth="1"/>
    <col min="6903" max="6917" width="5" style="78" customWidth="1"/>
    <col min="6918" max="6926" width="0" style="78" hidden="1" customWidth="1"/>
    <col min="6927" max="6929" width="8" style="78" customWidth="1"/>
    <col min="6930" max="6930" width="2.33203125" style="78" customWidth="1"/>
    <col min="6931" max="6932" width="8" style="78" customWidth="1"/>
    <col min="6933" max="7157" width="8.88671875" style="78"/>
    <col min="7158" max="7158" width="14.5546875" style="78" bestFit="1" customWidth="1"/>
    <col min="7159" max="7173" width="5" style="78" customWidth="1"/>
    <col min="7174" max="7182" width="0" style="78" hidden="1" customWidth="1"/>
    <col min="7183" max="7185" width="8" style="78" customWidth="1"/>
    <col min="7186" max="7186" width="2.33203125" style="78" customWidth="1"/>
    <col min="7187" max="7188" width="8" style="78" customWidth="1"/>
    <col min="7189" max="7413" width="8.88671875" style="78"/>
    <col min="7414" max="7414" width="14.5546875" style="78" bestFit="1" customWidth="1"/>
    <col min="7415" max="7429" width="5" style="78" customWidth="1"/>
    <col min="7430" max="7438" width="0" style="78" hidden="1" customWidth="1"/>
    <col min="7439" max="7441" width="8" style="78" customWidth="1"/>
    <col min="7442" max="7442" width="2.33203125" style="78" customWidth="1"/>
    <col min="7443" max="7444" width="8" style="78" customWidth="1"/>
    <col min="7445" max="7669" width="8.88671875" style="78"/>
    <col min="7670" max="7670" width="14.5546875" style="78" bestFit="1" customWidth="1"/>
    <col min="7671" max="7685" width="5" style="78" customWidth="1"/>
    <col min="7686" max="7694" width="0" style="78" hidden="1" customWidth="1"/>
    <col min="7695" max="7697" width="8" style="78" customWidth="1"/>
    <col min="7698" max="7698" width="2.33203125" style="78" customWidth="1"/>
    <col min="7699" max="7700" width="8" style="78" customWidth="1"/>
    <col min="7701" max="7925" width="8.88671875" style="78"/>
    <col min="7926" max="7926" width="14.5546875" style="78" bestFit="1" customWidth="1"/>
    <col min="7927" max="7941" width="5" style="78" customWidth="1"/>
    <col min="7942" max="7950" width="0" style="78" hidden="1" customWidth="1"/>
    <col min="7951" max="7953" width="8" style="78" customWidth="1"/>
    <col min="7954" max="7954" width="2.33203125" style="78" customWidth="1"/>
    <col min="7955" max="7956" width="8" style="78" customWidth="1"/>
    <col min="7957" max="8181" width="8.88671875" style="78"/>
    <col min="8182" max="8182" width="14.5546875" style="78" bestFit="1" customWidth="1"/>
    <col min="8183" max="8197" width="5" style="78" customWidth="1"/>
    <col min="8198" max="8206" width="0" style="78" hidden="1" customWidth="1"/>
    <col min="8207" max="8209" width="8" style="78" customWidth="1"/>
    <col min="8210" max="8210" width="2.33203125" style="78" customWidth="1"/>
    <col min="8211" max="8212" width="8" style="78" customWidth="1"/>
    <col min="8213" max="8437" width="8.88671875" style="78"/>
    <col min="8438" max="8438" width="14.5546875" style="78" bestFit="1" customWidth="1"/>
    <col min="8439" max="8453" width="5" style="78" customWidth="1"/>
    <col min="8454" max="8462" width="0" style="78" hidden="1" customWidth="1"/>
    <col min="8463" max="8465" width="8" style="78" customWidth="1"/>
    <col min="8466" max="8466" width="2.33203125" style="78" customWidth="1"/>
    <col min="8467" max="8468" width="8" style="78" customWidth="1"/>
    <col min="8469" max="8693" width="8.88671875" style="78"/>
    <col min="8694" max="8694" width="14.5546875" style="78" bestFit="1" customWidth="1"/>
    <col min="8695" max="8709" width="5" style="78" customWidth="1"/>
    <col min="8710" max="8718" width="0" style="78" hidden="1" customWidth="1"/>
    <col min="8719" max="8721" width="8" style="78" customWidth="1"/>
    <col min="8722" max="8722" width="2.33203125" style="78" customWidth="1"/>
    <col min="8723" max="8724" width="8" style="78" customWidth="1"/>
    <col min="8725" max="8949" width="8.88671875" style="78"/>
    <col min="8950" max="8950" width="14.5546875" style="78" bestFit="1" customWidth="1"/>
    <col min="8951" max="8965" width="5" style="78" customWidth="1"/>
    <col min="8966" max="8974" width="0" style="78" hidden="1" customWidth="1"/>
    <col min="8975" max="8977" width="8" style="78" customWidth="1"/>
    <col min="8978" max="8978" width="2.33203125" style="78" customWidth="1"/>
    <col min="8979" max="8980" width="8" style="78" customWidth="1"/>
    <col min="8981" max="9205" width="8.88671875" style="78"/>
    <col min="9206" max="9206" width="14.5546875" style="78" bestFit="1" customWidth="1"/>
    <col min="9207" max="9221" width="5" style="78" customWidth="1"/>
    <col min="9222" max="9230" width="0" style="78" hidden="1" customWidth="1"/>
    <col min="9231" max="9233" width="8" style="78" customWidth="1"/>
    <col min="9234" max="9234" width="2.33203125" style="78" customWidth="1"/>
    <col min="9235" max="9236" width="8" style="78" customWidth="1"/>
    <col min="9237" max="9461" width="8.88671875" style="78"/>
    <col min="9462" max="9462" width="14.5546875" style="78" bestFit="1" customWidth="1"/>
    <col min="9463" max="9477" width="5" style="78" customWidth="1"/>
    <col min="9478" max="9486" width="0" style="78" hidden="1" customWidth="1"/>
    <col min="9487" max="9489" width="8" style="78" customWidth="1"/>
    <col min="9490" max="9490" width="2.33203125" style="78" customWidth="1"/>
    <col min="9491" max="9492" width="8" style="78" customWidth="1"/>
    <col min="9493" max="9717" width="8.88671875" style="78"/>
    <col min="9718" max="9718" width="14.5546875" style="78" bestFit="1" customWidth="1"/>
    <col min="9719" max="9733" width="5" style="78" customWidth="1"/>
    <col min="9734" max="9742" width="0" style="78" hidden="1" customWidth="1"/>
    <col min="9743" max="9745" width="8" style="78" customWidth="1"/>
    <col min="9746" max="9746" width="2.33203125" style="78" customWidth="1"/>
    <col min="9747" max="9748" width="8" style="78" customWidth="1"/>
    <col min="9749" max="9973" width="8.88671875" style="78"/>
    <col min="9974" max="9974" width="14.5546875" style="78" bestFit="1" customWidth="1"/>
    <col min="9975" max="9989" width="5" style="78" customWidth="1"/>
    <col min="9990" max="9998" width="0" style="78" hidden="1" customWidth="1"/>
    <col min="9999" max="10001" width="8" style="78" customWidth="1"/>
    <col min="10002" max="10002" width="2.33203125" style="78" customWidth="1"/>
    <col min="10003" max="10004" width="8" style="78" customWidth="1"/>
    <col min="10005" max="10229" width="8.88671875" style="78"/>
    <col min="10230" max="10230" width="14.5546875" style="78" bestFit="1" customWidth="1"/>
    <col min="10231" max="10245" width="5" style="78" customWidth="1"/>
    <col min="10246" max="10254" width="0" style="78" hidden="1" customWidth="1"/>
    <col min="10255" max="10257" width="8" style="78" customWidth="1"/>
    <col min="10258" max="10258" width="2.33203125" style="78" customWidth="1"/>
    <col min="10259" max="10260" width="8" style="78" customWidth="1"/>
    <col min="10261" max="10485" width="8.88671875" style="78"/>
    <col min="10486" max="10486" width="14.5546875" style="78" bestFit="1" customWidth="1"/>
    <col min="10487" max="10501" width="5" style="78" customWidth="1"/>
    <col min="10502" max="10510" width="0" style="78" hidden="1" customWidth="1"/>
    <col min="10511" max="10513" width="8" style="78" customWidth="1"/>
    <col min="10514" max="10514" width="2.33203125" style="78" customWidth="1"/>
    <col min="10515" max="10516" width="8" style="78" customWidth="1"/>
    <col min="10517" max="10741" width="8.88671875" style="78"/>
    <col min="10742" max="10742" width="14.5546875" style="78" bestFit="1" customWidth="1"/>
    <col min="10743" max="10757" width="5" style="78" customWidth="1"/>
    <col min="10758" max="10766" width="0" style="78" hidden="1" customWidth="1"/>
    <col min="10767" max="10769" width="8" style="78" customWidth="1"/>
    <col min="10770" max="10770" width="2.33203125" style="78" customWidth="1"/>
    <col min="10771" max="10772" width="8" style="78" customWidth="1"/>
    <col min="10773" max="10997" width="8.88671875" style="78"/>
    <col min="10998" max="10998" width="14.5546875" style="78" bestFit="1" customWidth="1"/>
    <col min="10999" max="11013" width="5" style="78" customWidth="1"/>
    <col min="11014" max="11022" width="0" style="78" hidden="1" customWidth="1"/>
    <col min="11023" max="11025" width="8" style="78" customWidth="1"/>
    <col min="11026" max="11026" width="2.33203125" style="78" customWidth="1"/>
    <col min="11027" max="11028" width="8" style="78" customWidth="1"/>
    <col min="11029" max="11253" width="8.88671875" style="78"/>
    <col min="11254" max="11254" width="14.5546875" style="78" bestFit="1" customWidth="1"/>
    <col min="11255" max="11269" width="5" style="78" customWidth="1"/>
    <col min="11270" max="11278" width="0" style="78" hidden="1" customWidth="1"/>
    <col min="11279" max="11281" width="8" style="78" customWidth="1"/>
    <col min="11282" max="11282" width="2.33203125" style="78" customWidth="1"/>
    <col min="11283" max="11284" width="8" style="78" customWidth="1"/>
    <col min="11285" max="11509" width="8.88671875" style="78"/>
    <col min="11510" max="11510" width="14.5546875" style="78" bestFit="1" customWidth="1"/>
    <col min="11511" max="11525" width="5" style="78" customWidth="1"/>
    <col min="11526" max="11534" width="0" style="78" hidden="1" customWidth="1"/>
    <col min="11535" max="11537" width="8" style="78" customWidth="1"/>
    <col min="11538" max="11538" width="2.33203125" style="78" customWidth="1"/>
    <col min="11539" max="11540" width="8" style="78" customWidth="1"/>
    <col min="11541" max="11765" width="8.88671875" style="78"/>
    <col min="11766" max="11766" width="14.5546875" style="78" bestFit="1" customWidth="1"/>
    <col min="11767" max="11781" width="5" style="78" customWidth="1"/>
    <col min="11782" max="11790" width="0" style="78" hidden="1" customWidth="1"/>
    <col min="11791" max="11793" width="8" style="78" customWidth="1"/>
    <col min="11794" max="11794" width="2.33203125" style="78" customWidth="1"/>
    <col min="11795" max="11796" width="8" style="78" customWidth="1"/>
    <col min="11797" max="12021" width="8.88671875" style="78"/>
    <col min="12022" max="12022" width="14.5546875" style="78" bestFit="1" customWidth="1"/>
    <col min="12023" max="12037" width="5" style="78" customWidth="1"/>
    <col min="12038" max="12046" width="0" style="78" hidden="1" customWidth="1"/>
    <col min="12047" max="12049" width="8" style="78" customWidth="1"/>
    <col min="12050" max="12050" width="2.33203125" style="78" customWidth="1"/>
    <col min="12051" max="12052" width="8" style="78" customWidth="1"/>
    <col min="12053" max="12277" width="8.88671875" style="78"/>
    <col min="12278" max="12278" width="14.5546875" style="78" bestFit="1" customWidth="1"/>
    <col min="12279" max="12293" width="5" style="78" customWidth="1"/>
    <col min="12294" max="12302" width="0" style="78" hidden="1" customWidth="1"/>
    <col min="12303" max="12305" width="8" style="78" customWidth="1"/>
    <col min="12306" max="12306" width="2.33203125" style="78" customWidth="1"/>
    <col min="12307" max="12308" width="8" style="78" customWidth="1"/>
    <col min="12309" max="12533" width="8.88671875" style="78"/>
    <col min="12534" max="12534" width="14.5546875" style="78" bestFit="1" customWidth="1"/>
    <col min="12535" max="12549" width="5" style="78" customWidth="1"/>
    <col min="12550" max="12558" width="0" style="78" hidden="1" customWidth="1"/>
    <col min="12559" max="12561" width="8" style="78" customWidth="1"/>
    <col min="12562" max="12562" width="2.33203125" style="78" customWidth="1"/>
    <col min="12563" max="12564" width="8" style="78" customWidth="1"/>
    <col min="12565" max="12789" width="8.88671875" style="78"/>
    <col min="12790" max="12790" width="14.5546875" style="78" bestFit="1" customWidth="1"/>
    <col min="12791" max="12805" width="5" style="78" customWidth="1"/>
    <col min="12806" max="12814" width="0" style="78" hidden="1" customWidth="1"/>
    <col min="12815" max="12817" width="8" style="78" customWidth="1"/>
    <col min="12818" max="12818" width="2.33203125" style="78" customWidth="1"/>
    <col min="12819" max="12820" width="8" style="78" customWidth="1"/>
    <col min="12821" max="13045" width="8.88671875" style="78"/>
    <col min="13046" max="13046" width="14.5546875" style="78" bestFit="1" customWidth="1"/>
    <col min="13047" max="13061" width="5" style="78" customWidth="1"/>
    <col min="13062" max="13070" width="0" style="78" hidden="1" customWidth="1"/>
    <col min="13071" max="13073" width="8" style="78" customWidth="1"/>
    <col min="13074" max="13074" width="2.33203125" style="78" customWidth="1"/>
    <col min="13075" max="13076" width="8" style="78" customWidth="1"/>
    <col min="13077" max="13301" width="8.88671875" style="78"/>
    <col min="13302" max="13302" width="14.5546875" style="78" bestFit="1" customWidth="1"/>
    <col min="13303" max="13317" width="5" style="78" customWidth="1"/>
    <col min="13318" max="13326" width="0" style="78" hidden="1" customWidth="1"/>
    <col min="13327" max="13329" width="8" style="78" customWidth="1"/>
    <col min="13330" max="13330" width="2.33203125" style="78" customWidth="1"/>
    <col min="13331" max="13332" width="8" style="78" customWidth="1"/>
    <col min="13333" max="13557" width="8.88671875" style="78"/>
    <col min="13558" max="13558" width="14.5546875" style="78" bestFit="1" customWidth="1"/>
    <col min="13559" max="13573" width="5" style="78" customWidth="1"/>
    <col min="13574" max="13582" width="0" style="78" hidden="1" customWidth="1"/>
    <col min="13583" max="13585" width="8" style="78" customWidth="1"/>
    <col min="13586" max="13586" width="2.33203125" style="78" customWidth="1"/>
    <col min="13587" max="13588" width="8" style="78" customWidth="1"/>
    <col min="13589" max="13813" width="8.88671875" style="78"/>
    <col min="13814" max="13814" width="14.5546875" style="78" bestFit="1" customWidth="1"/>
    <col min="13815" max="13829" width="5" style="78" customWidth="1"/>
    <col min="13830" max="13838" width="0" style="78" hidden="1" customWidth="1"/>
    <col min="13839" max="13841" width="8" style="78" customWidth="1"/>
    <col min="13842" max="13842" width="2.33203125" style="78" customWidth="1"/>
    <col min="13843" max="13844" width="8" style="78" customWidth="1"/>
    <col min="13845" max="14069" width="8.88671875" style="78"/>
    <col min="14070" max="14070" width="14.5546875" style="78" bestFit="1" customWidth="1"/>
    <col min="14071" max="14085" width="5" style="78" customWidth="1"/>
    <col min="14086" max="14094" width="0" style="78" hidden="1" customWidth="1"/>
    <col min="14095" max="14097" width="8" style="78" customWidth="1"/>
    <col min="14098" max="14098" width="2.33203125" style="78" customWidth="1"/>
    <col min="14099" max="14100" width="8" style="78" customWidth="1"/>
    <col min="14101" max="14325" width="8.88671875" style="78"/>
    <col min="14326" max="14326" width="14.5546875" style="78" bestFit="1" customWidth="1"/>
    <col min="14327" max="14341" width="5" style="78" customWidth="1"/>
    <col min="14342" max="14350" width="0" style="78" hidden="1" customWidth="1"/>
    <col min="14351" max="14353" width="8" style="78" customWidth="1"/>
    <col min="14354" max="14354" width="2.33203125" style="78" customWidth="1"/>
    <col min="14355" max="14356" width="8" style="78" customWidth="1"/>
    <col min="14357" max="14581" width="8.88671875" style="78"/>
    <col min="14582" max="14582" width="14.5546875" style="78" bestFit="1" customWidth="1"/>
    <col min="14583" max="14597" width="5" style="78" customWidth="1"/>
    <col min="14598" max="14606" width="0" style="78" hidden="1" customWidth="1"/>
    <col min="14607" max="14609" width="8" style="78" customWidth="1"/>
    <col min="14610" max="14610" width="2.33203125" style="78" customWidth="1"/>
    <col min="14611" max="14612" width="8" style="78" customWidth="1"/>
    <col min="14613" max="14837" width="8.88671875" style="78"/>
    <col min="14838" max="14838" width="14.5546875" style="78" bestFit="1" customWidth="1"/>
    <col min="14839" max="14853" width="5" style="78" customWidth="1"/>
    <col min="14854" max="14862" width="0" style="78" hidden="1" customWidth="1"/>
    <col min="14863" max="14865" width="8" style="78" customWidth="1"/>
    <col min="14866" max="14866" width="2.33203125" style="78" customWidth="1"/>
    <col min="14867" max="14868" width="8" style="78" customWidth="1"/>
    <col min="14869" max="15093" width="8.88671875" style="78"/>
    <col min="15094" max="15094" width="14.5546875" style="78" bestFit="1" customWidth="1"/>
    <col min="15095" max="15109" width="5" style="78" customWidth="1"/>
    <col min="15110" max="15118" width="0" style="78" hidden="1" customWidth="1"/>
    <col min="15119" max="15121" width="8" style="78" customWidth="1"/>
    <col min="15122" max="15122" width="2.33203125" style="78" customWidth="1"/>
    <col min="15123" max="15124" width="8" style="78" customWidth="1"/>
    <col min="15125" max="15349" width="8.88671875" style="78"/>
    <col min="15350" max="15350" width="14.5546875" style="78" bestFit="1" customWidth="1"/>
    <col min="15351" max="15365" width="5" style="78" customWidth="1"/>
    <col min="15366" max="15374" width="0" style="78" hidden="1" customWidth="1"/>
    <col min="15375" max="15377" width="8" style="78" customWidth="1"/>
    <col min="15378" max="15378" width="2.33203125" style="78" customWidth="1"/>
    <col min="15379" max="15380" width="8" style="78" customWidth="1"/>
    <col min="15381" max="15605" width="8.88671875" style="78"/>
    <col min="15606" max="15606" width="14.5546875" style="78" bestFit="1" customWidth="1"/>
    <col min="15607" max="15621" width="5" style="78" customWidth="1"/>
    <col min="15622" max="15630" width="0" style="78" hidden="1" customWidth="1"/>
    <col min="15631" max="15633" width="8" style="78" customWidth="1"/>
    <col min="15634" max="15634" width="2.33203125" style="78" customWidth="1"/>
    <col min="15635" max="15636" width="8" style="78" customWidth="1"/>
    <col min="15637" max="15861" width="8.88671875" style="78"/>
    <col min="15862" max="15862" width="14.5546875" style="78" bestFit="1" customWidth="1"/>
    <col min="15863" max="15877" width="5" style="78" customWidth="1"/>
    <col min="15878" max="15886" width="0" style="78" hidden="1" customWidth="1"/>
    <col min="15887" max="15889" width="8" style="78" customWidth="1"/>
    <col min="15890" max="15890" width="2.33203125" style="78" customWidth="1"/>
    <col min="15891" max="15892" width="8" style="78" customWidth="1"/>
    <col min="15893" max="16117" width="8.88671875" style="78"/>
    <col min="16118" max="16118" width="14.5546875" style="78" bestFit="1" customWidth="1"/>
    <col min="16119" max="16133" width="5" style="78" customWidth="1"/>
    <col min="16134" max="16142" width="0" style="78" hidden="1" customWidth="1"/>
    <col min="16143" max="16145" width="8" style="78" customWidth="1"/>
    <col min="16146" max="16146" width="2.33203125" style="78" customWidth="1"/>
    <col min="16147" max="16148" width="8" style="78" customWidth="1"/>
    <col min="16149" max="16384" width="8.88671875" style="78"/>
  </cols>
  <sheetData>
    <row r="1" spans="1:20" ht="20.25" customHeight="1" x14ac:dyDescent="0.3">
      <c r="A1" s="278" t="s">
        <v>76</v>
      </c>
      <c r="B1" s="279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8" t="s">
        <v>22</v>
      </c>
      <c r="P1" s="259" t="s">
        <v>23</v>
      </c>
      <c r="Q1" s="259" t="s">
        <v>24</v>
      </c>
      <c r="R1" s="259"/>
      <c r="S1" s="259"/>
      <c r="T1" s="261"/>
    </row>
    <row r="2" spans="1:20" ht="30" customHeight="1" thickBot="1" x14ac:dyDescent="0.35">
      <c r="A2" s="280"/>
      <c r="B2" s="281"/>
      <c r="C2" s="244" t="str">
        <f>B3</f>
        <v>Volejbal Ostrava A</v>
      </c>
      <c r="D2" s="260"/>
      <c r="E2" s="262"/>
      <c r="F2" s="244" t="str">
        <f>B5</f>
        <v>Volejbal Ostrava C</v>
      </c>
      <c r="G2" s="260"/>
      <c r="H2" s="262"/>
      <c r="I2" s="244" t="str">
        <f>B7</f>
        <v>Lanškroun A</v>
      </c>
      <c r="J2" s="260"/>
      <c r="K2" s="262"/>
      <c r="L2" s="244" t="str">
        <f>B9</f>
        <v>Lanškroun B</v>
      </c>
      <c r="M2" s="260"/>
      <c r="N2" s="262"/>
      <c r="O2" s="269"/>
      <c r="P2" s="260"/>
      <c r="Q2" s="260"/>
      <c r="R2" s="260"/>
      <c r="S2" s="260"/>
      <c r="T2" s="262"/>
    </row>
    <row r="3" spans="1:20" ht="30" customHeight="1" x14ac:dyDescent="0.3">
      <c r="A3" s="243" t="s">
        <v>18</v>
      </c>
      <c r="B3" s="245" t="s">
        <v>41</v>
      </c>
      <c r="C3" s="62"/>
      <c r="D3" s="63"/>
      <c r="E3" s="64"/>
      <c r="F3" s="23">
        <v>13</v>
      </c>
      <c r="G3" s="24" t="s">
        <v>26</v>
      </c>
      <c r="H3" s="25">
        <v>11</v>
      </c>
      <c r="I3" s="23">
        <v>16</v>
      </c>
      <c r="J3" s="24" t="s">
        <v>26</v>
      </c>
      <c r="K3" s="25">
        <v>12</v>
      </c>
      <c r="L3" s="23">
        <v>10</v>
      </c>
      <c r="M3" s="24" t="s">
        <v>26</v>
      </c>
      <c r="N3" s="25">
        <v>25</v>
      </c>
      <c r="O3" s="247">
        <f>SUM(IF(C3&gt;E3,1,0),IF(F3&gt;H3,1,0),IF(I3&gt;K3,1,0),IF(L3&gt;N3,1,0),IF(C4&gt;E4,1,0),IF(F4&gt;H4,1,0),IF(I4&gt;K4,1,0),IF(L4&gt;N4,1,0))</f>
        <v>4</v>
      </c>
      <c r="P3" s="274">
        <v>2</v>
      </c>
      <c r="Q3" s="249">
        <f>C3+F3+I3+L3+F4+I4+L4+C4</f>
        <v>84</v>
      </c>
      <c r="R3" s="249" t="s">
        <v>26</v>
      </c>
      <c r="S3" s="249">
        <f>H3+K3+N3+H4+K4+N4+E3+E4</f>
        <v>97</v>
      </c>
      <c r="T3" s="251">
        <f>Q3/S3</f>
        <v>0.865979381443299</v>
      </c>
    </row>
    <row r="4" spans="1:20" ht="30" customHeight="1" thickBot="1" x14ac:dyDescent="0.35">
      <c r="A4" s="257"/>
      <c r="B4" s="258"/>
      <c r="C4" s="65"/>
      <c r="D4" s="66"/>
      <c r="E4" s="67"/>
      <c r="F4" s="31">
        <v>15</v>
      </c>
      <c r="G4" s="32" t="s">
        <v>26</v>
      </c>
      <c r="H4" s="33">
        <v>10</v>
      </c>
      <c r="I4" s="31">
        <v>21</v>
      </c>
      <c r="J4" s="32" t="s">
        <v>26</v>
      </c>
      <c r="K4" s="33">
        <v>15</v>
      </c>
      <c r="L4" s="31">
        <v>9</v>
      </c>
      <c r="M4" s="32" t="s">
        <v>26</v>
      </c>
      <c r="N4" s="33">
        <v>24</v>
      </c>
      <c r="O4" s="247"/>
      <c r="P4" s="274"/>
      <c r="Q4" s="249"/>
      <c r="R4" s="249"/>
      <c r="S4" s="249"/>
      <c r="T4" s="251"/>
    </row>
    <row r="5" spans="1:20" ht="30" customHeight="1" thickTop="1" x14ac:dyDescent="0.3">
      <c r="A5" s="253" t="s">
        <v>19</v>
      </c>
      <c r="B5" s="254" t="s">
        <v>53</v>
      </c>
      <c r="C5" s="35">
        <f>H3</f>
        <v>11</v>
      </c>
      <c r="D5" s="36" t="s">
        <v>26</v>
      </c>
      <c r="E5" s="37">
        <f>F3</f>
        <v>13</v>
      </c>
      <c r="F5" s="68"/>
      <c r="G5" s="69"/>
      <c r="H5" s="70"/>
      <c r="I5" s="41">
        <v>16</v>
      </c>
      <c r="J5" s="42" t="s">
        <v>26</v>
      </c>
      <c r="K5" s="43">
        <v>10</v>
      </c>
      <c r="L5" s="41">
        <v>11</v>
      </c>
      <c r="M5" s="42" t="s">
        <v>26</v>
      </c>
      <c r="N5" s="43">
        <v>22</v>
      </c>
      <c r="O5" s="255">
        <f>SUM(IF(C5&gt;E5,1,0),IF(F5&gt;H5,1,0),IF(I5&gt;K5,1,0),IF(L5&gt;N5,1,0),IF(C6&gt;E6,1,0),IF(F6&gt;H6,1,0),IF(I6&gt;K6,1,0),IF(L6&gt;N6,1,0))</f>
        <v>2</v>
      </c>
      <c r="P5" s="276">
        <v>3</v>
      </c>
      <c r="Q5" s="239">
        <f>C5+F5+I5+L5+F6+I6+L6+C6</f>
        <v>69</v>
      </c>
      <c r="R5" s="239" t="s">
        <v>26</v>
      </c>
      <c r="S5" s="239">
        <f>H5+K5+N5+H6+K6+N6+E5+E6</f>
        <v>85</v>
      </c>
      <c r="T5" s="241">
        <f>Q5/S5</f>
        <v>0.81176470588235294</v>
      </c>
    </row>
    <row r="6" spans="1:20" ht="30" customHeight="1" thickBot="1" x14ac:dyDescent="0.35">
      <c r="A6" s="253"/>
      <c r="B6" s="254"/>
      <c r="C6" s="47">
        <f>H4</f>
        <v>10</v>
      </c>
      <c r="D6" s="48" t="s">
        <v>26</v>
      </c>
      <c r="E6" s="49">
        <f>F4</f>
        <v>15</v>
      </c>
      <c r="F6" s="65"/>
      <c r="G6" s="66"/>
      <c r="H6" s="67"/>
      <c r="I6" s="31">
        <v>14</v>
      </c>
      <c r="J6" s="32" t="s">
        <v>26</v>
      </c>
      <c r="K6" s="33">
        <v>9</v>
      </c>
      <c r="L6" s="31">
        <v>7</v>
      </c>
      <c r="M6" s="32" t="s">
        <v>26</v>
      </c>
      <c r="N6" s="33">
        <v>16</v>
      </c>
      <c r="O6" s="256"/>
      <c r="P6" s="277"/>
      <c r="Q6" s="240"/>
      <c r="R6" s="240"/>
      <c r="S6" s="240"/>
      <c r="T6" s="242"/>
    </row>
    <row r="7" spans="1:20" ht="30" customHeight="1" thickTop="1" x14ac:dyDescent="0.3">
      <c r="A7" s="253" t="s">
        <v>20</v>
      </c>
      <c r="B7" s="254" t="s">
        <v>54</v>
      </c>
      <c r="C7" s="51">
        <f>K3</f>
        <v>12</v>
      </c>
      <c r="D7" s="52" t="s">
        <v>26</v>
      </c>
      <c r="E7" s="53">
        <f>I3</f>
        <v>16</v>
      </c>
      <c r="F7" s="51">
        <f>K5</f>
        <v>10</v>
      </c>
      <c r="G7" s="52" t="s">
        <v>26</v>
      </c>
      <c r="H7" s="53">
        <f>I5</f>
        <v>16</v>
      </c>
      <c r="I7" s="68"/>
      <c r="J7" s="69"/>
      <c r="K7" s="70"/>
      <c r="L7" s="23">
        <v>9</v>
      </c>
      <c r="M7" s="24" t="s">
        <v>26</v>
      </c>
      <c r="N7" s="25">
        <v>24</v>
      </c>
      <c r="O7" s="255">
        <f>SUM(IF(C7&gt;E7,1,0),IF(F7&gt;H7,1,0),IF(I7&gt;K7,1,0),IF(L7&gt;N7,1,0),IF(C8&gt;E8,1,0),IF(F8&gt;H8,1,0),IF(I8&gt;K8,1,0),IF(L8&gt;N8,1,0))</f>
        <v>0</v>
      </c>
      <c r="P7" s="276">
        <v>4</v>
      </c>
      <c r="Q7" s="239">
        <f>C7+F7+I7+L7+F8+I8+L8+C8</f>
        <v>62</v>
      </c>
      <c r="R7" s="239" t="s">
        <v>26</v>
      </c>
      <c r="S7" s="239">
        <f>H7+K7+N7+H8+K8+N8+E7+E8</f>
        <v>115</v>
      </c>
      <c r="T7" s="241">
        <f>Q7/S7</f>
        <v>0.53913043478260869</v>
      </c>
    </row>
    <row r="8" spans="1:20" ht="30" customHeight="1" thickBot="1" x14ac:dyDescent="0.35">
      <c r="A8" s="253"/>
      <c r="B8" s="254"/>
      <c r="C8" s="47">
        <f>K4</f>
        <v>15</v>
      </c>
      <c r="D8" s="48" t="s">
        <v>26</v>
      </c>
      <c r="E8" s="49">
        <f>I4</f>
        <v>21</v>
      </c>
      <c r="F8" s="47">
        <f>K6</f>
        <v>9</v>
      </c>
      <c r="G8" s="48" t="s">
        <v>26</v>
      </c>
      <c r="H8" s="49">
        <f>I6</f>
        <v>14</v>
      </c>
      <c r="I8" s="65"/>
      <c r="J8" s="66"/>
      <c r="K8" s="67"/>
      <c r="L8" s="31">
        <v>7</v>
      </c>
      <c r="M8" s="54" t="s">
        <v>26</v>
      </c>
      <c r="N8" s="33">
        <v>24</v>
      </c>
      <c r="O8" s="256"/>
      <c r="P8" s="277"/>
      <c r="Q8" s="240"/>
      <c r="R8" s="240"/>
      <c r="S8" s="240"/>
      <c r="T8" s="242"/>
    </row>
    <row r="9" spans="1:20" ht="30" customHeight="1" thickTop="1" x14ac:dyDescent="0.3">
      <c r="A9" s="243" t="s">
        <v>21</v>
      </c>
      <c r="B9" s="245" t="s">
        <v>48</v>
      </c>
      <c r="C9" s="35">
        <f>N3</f>
        <v>25</v>
      </c>
      <c r="D9" s="36" t="s">
        <v>26</v>
      </c>
      <c r="E9" s="37">
        <f>L3</f>
        <v>10</v>
      </c>
      <c r="F9" s="35">
        <f>N5</f>
        <v>22</v>
      </c>
      <c r="G9" s="36" t="s">
        <v>26</v>
      </c>
      <c r="H9" s="37">
        <f>L5</f>
        <v>11</v>
      </c>
      <c r="I9" s="35">
        <f>N7</f>
        <v>24</v>
      </c>
      <c r="J9" s="36" t="s">
        <v>26</v>
      </c>
      <c r="K9" s="37">
        <f>L7</f>
        <v>9</v>
      </c>
      <c r="L9" s="68"/>
      <c r="M9" s="69"/>
      <c r="N9" s="70"/>
      <c r="O9" s="247">
        <f>SUM(IF(C9&gt;E9,1,0),IF(F9&gt;H9,1,0),IF(I9&gt;K9,1,0),IF(L9&gt;N9,1,0),IF(C10&gt;E10,1,0),IF(F10&gt;H10,1,0),IF(I10&gt;K10,1,0),IF(L10&gt;N10,1,0))</f>
        <v>6</v>
      </c>
      <c r="P9" s="274">
        <v>1</v>
      </c>
      <c r="Q9" s="249">
        <f>C9+F9+I9+L9+F10+I10+L10+C10</f>
        <v>135</v>
      </c>
      <c r="R9" s="249" t="s">
        <v>26</v>
      </c>
      <c r="S9" s="249">
        <f>H9+K9+N9+H10+K10+N10+E9+E10</f>
        <v>53</v>
      </c>
      <c r="T9" s="251">
        <f>Q9/S9</f>
        <v>2.5471698113207548</v>
      </c>
    </row>
    <row r="10" spans="1:20" ht="30" customHeight="1" thickBot="1" x14ac:dyDescent="0.35">
      <c r="A10" s="244"/>
      <c r="B10" s="246"/>
      <c r="C10" s="56">
        <f>N4</f>
        <v>24</v>
      </c>
      <c r="D10" s="57" t="s">
        <v>26</v>
      </c>
      <c r="E10" s="58">
        <f>L4</f>
        <v>9</v>
      </c>
      <c r="F10" s="56">
        <f>N6</f>
        <v>16</v>
      </c>
      <c r="G10" s="57" t="s">
        <v>26</v>
      </c>
      <c r="H10" s="58">
        <f>L6</f>
        <v>7</v>
      </c>
      <c r="I10" s="56">
        <f>N8</f>
        <v>24</v>
      </c>
      <c r="J10" s="57" t="s">
        <v>26</v>
      </c>
      <c r="K10" s="58">
        <f>L8</f>
        <v>7</v>
      </c>
      <c r="L10" s="72"/>
      <c r="M10" s="73"/>
      <c r="N10" s="74"/>
      <c r="O10" s="248"/>
      <c r="P10" s="275"/>
      <c r="Q10" s="250"/>
      <c r="R10" s="250"/>
      <c r="S10" s="250"/>
      <c r="T10" s="252"/>
    </row>
  </sheetData>
  <mergeCells count="44">
    <mergeCell ref="A1:B2"/>
    <mergeCell ref="C1:E1"/>
    <mergeCell ref="F1:H1"/>
    <mergeCell ref="I1:K1"/>
    <mergeCell ref="L1:N1"/>
    <mergeCell ref="Q1:T2"/>
    <mergeCell ref="C2:E2"/>
    <mergeCell ref="F2:H2"/>
    <mergeCell ref="I2:K2"/>
    <mergeCell ref="L2:N2"/>
    <mergeCell ref="O1:O2"/>
    <mergeCell ref="P1:P2"/>
    <mergeCell ref="R3:R4"/>
    <mergeCell ref="S3:S4"/>
    <mergeCell ref="T3:T4"/>
    <mergeCell ref="A5:A6"/>
    <mergeCell ref="B5:B6"/>
    <mergeCell ref="O5:O6"/>
    <mergeCell ref="P5:P6"/>
    <mergeCell ref="Q5:Q6"/>
    <mergeCell ref="R5:R6"/>
    <mergeCell ref="S5:S6"/>
    <mergeCell ref="T5:T6"/>
    <mergeCell ref="A3:A4"/>
    <mergeCell ref="B3:B4"/>
    <mergeCell ref="O3:O4"/>
    <mergeCell ref="P3:P4"/>
    <mergeCell ref="Q3:Q4"/>
    <mergeCell ref="R7:R8"/>
    <mergeCell ref="S7:S8"/>
    <mergeCell ref="T7:T8"/>
    <mergeCell ref="A9:A10"/>
    <mergeCell ref="B9:B10"/>
    <mergeCell ref="O9:O10"/>
    <mergeCell ref="P9:P10"/>
    <mergeCell ref="Q9:Q10"/>
    <mergeCell ref="R9:R10"/>
    <mergeCell ref="S9:S10"/>
    <mergeCell ref="T9:T10"/>
    <mergeCell ref="A7:A8"/>
    <mergeCell ref="B7:B8"/>
    <mergeCell ref="O7:O8"/>
    <mergeCell ref="P7:P8"/>
    <mergeCell ref="Q7:Q8"/>
  </mergeCells>
  <pageMargins left="0.7" right="0.7" top="0.78740157499999996" bottom="0.78740157499999996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A4871-B5C5-467E-8137-E4697FDDF963}">
  <sheetPr>
    <tabColor rgb="FFFFC000"/>
  </sheetPr>
  <dimension ref="A1:T10"/>
  <sheetViews>
    <sheetView zoomScale="85" zoomScaleNormal="85" workbookViewId="0">
      <selection activeCell="X8" sqref="X8"/>
    </sheetView>
  </sheetViews>
  <sheetFormatPr defaultRowHeight="14.4" x14ac:dyDescent="0.3"/>
  <cols>
    <col min="1" max="1" width="5.5546875" style="78" customWidth="1"/>
    <col min="2" max="2" width="20.44140625" style="78" customWidth="1"/>
    <col min="3" max="13" width="5" style="78" customWidth="1"/>
    <col min="14" max="14" width="5.6640625" style="78" customWidth="1"/>
    <col min="15" max="17" width="8" style="78" customWidth="1"/>
    <col min="18" max="18" width="2.33203125" style="78" customWidth="1"/>
    <col min="19" max="20" width="8" style="78" customWidth="1"/>
    <col min="21" max="245" width="8.88671875" style="78"/>
    <col min="246" max="246" width="14.5546875" style="78" bestFit="1" customWidth="1"/>
    <col min="247" max="261" width="5" style="78" customWidth="1"/>
    <col min="262" max="270" width="0" style="78" hidden="1" customWidth="1"/>
    <col min="271" max="273" width="8" style="78" customWidth="1"/>
    <col min="274" max="274" width="2.33203125" style="78" customWidth="1"/>
    <col min="275" max="276" width="8" style="78" customWidth="1"/>
    <col min="277" max="501" width="8.88671875" style="78"/>
    <col min="502" max="502" width="14.5546875" style="78" bestFit="1" customWidth="1"/>
    <col min="503" max="517" width="5" style="78" customWidth="1"/>
    <col min="518" max="526" width="0" style="78" hidden="1" customWidth="1"/>
    <col min="527" max="529" width="8" style="78" customWidth="1"/>
    <col min="530" max="530" width="2.33203125" style="78" customWidth="1"/>
    <col min="531" max="532" width="8" style="78" customWidth="1"/>
    <col min="533" max="757" width="8.88671875" style="78"/>
    <col min="758" max="758" width="14.5546875" style="78" bestFit="1" customWidth="1"/>
    <col min="759" max="773" width="5" style="78" customWidth="1"/>
    <col min="774" max="782" width="0" style="78" hidden="1" customWidth="1"/>
    <col min="783" max="785" width="8" style="78" customWidth="1"/>
    <col min="786" max="786" width="2.33203125" style="78" customWidth="1"/>
    <col min="787" max="788" width="8" style="78" customWidth="1"/>
    <col min="789" max="1013" width="8.88671875" style="78"/>
    <col min="1014" max="1014" width="14.5546875" style="78" bestFit="1" customWidth="1"/>
    <col min="1015" max="1029" width="5" style="78" customWidth="1"/>
    <col min="1030" max="1038" width="0" style="78" hidden="1" customWidth="1"/>
    <col min="1039" max="1041" width="8" style="78" customWidth="1"/>
    <col min="1042" max="1042" width="2.33203125" style="78" customWidth="1"/>
    <col min="1043" max="1044" width="8" style="78" customWidth="1"/>
    <col min="1045" max="1269" width="8.88671875" style="78"/>
    <col min="1270" max="1270" width="14.5546875" style="78" bestFit="1" customWidth="1"/>
    <col min="1271" max="1285" width="5" style="78" customWidth="1"/>
    <col min="1286" max="1294" width="0" style="78" hidden="1" customWidth="1"/>
    <col min="1295" max="1297" width="8" style="78" customWidth="1"/>
    <col min="1298" max="1298" width="2.33203125" style="78" customWidth="1"/>
    <col min="1299" max="1300" width="8" style="78" customWidth="1"/>
    <col min="1301" max="1525" width="8.88671875" style="78"/>
    <col min="1526" max="1526" width="14.5546875" style="78" bestFit="1" customWidth="1"/>
    <col min="1527" max="1541" width="5" style="78" customWidth="1"/>
    <col min="1542" max="1550" width="0" style="78" hidden="1" customWidth="1"/>
    <col min="1551" max="1553" width="8" style="78" customWidth="1"/>
    <col min="1554" max="1554" width="2.33203125" style="78" customWidth="1"/>
    <col min="1555" max="1556" width="8" style="78" customWidth="1"/>
    <col min="1557" max="1781" width="8.88671875" style="78"/>
    <col min="1782" max="1782" width="14.5546875" style="78" bestFit="1" customWidth="1"/>
    <col min="1783" max="1797" width="5" style="78" customWidth="1"/>
    <col min="1798" max="1806" width="0" style="78" hidden="1" customWidth="1"/>
    <col min="1807" max="1809" width="8" style="78" customWidth="1"/>
    <col min="1810" max="1810" width="2.33203125" style="78" customWidth="1"/>
    <col min="1811" max="1812" width="8" style="78" customWidth="1"/>
    <col min="1813" max="2037" width="8.88671875" style="78"/>
    <col min="2038" max="2038" width="14.5546875" style="78" bestFit="1" customWidth="1"/>
    <col min="2039" max="2053" width="5" style="78" customWidth="1"/>
    <col min="2054" max="2062" width="0" style="78" hidden="1" customWidth="1"/>
    <col min="2063" max="2065" width="8" style="78" customWidth="1"/>
    <col min="2066" max="2066" width="2.33203125" style="78" customWidth="1"/>
    <col min="2067" max="2068" width="8" style="78" customWidth="1"/>
    <col min="2069" max="2293" width="8.88671875" style="78"/>
    <col min="2294" max="2294" width="14.5546875" style="78" bestFit="1" customWidth="1"/>
    <col min="2295" max="2309" width="5" style="78" customWidth="1"/>
    <col min="2310" max="2318" width="0" style="78" hidden="1" customWidth="1"/>
    <col min="2319" max="2321" width="8" style="78" customWidth="1"/>
    <col min="2322" max="2322" width="2.33203125" style="78" customWidth="1"/>
    <col min="2323" max="2324" width="8" style="78" customWidth="1"/>
    <col min="2325" max="2549" width="8.88671875" style="78"/>
    <col min="2550" max="2550" width="14.5546875" style="78" bestFit="1" customWidth="1"/>
    <col min="2551" max="2565" width="5" style="78" customWidth="1"/>
    <col min="2566" max="2574" width="0" style="78" hidden="1" customWidth="1"/>
    <col min="2575" max="2577" width="8" style="78" customWidth="1"/>
    <col min="2578" max="2578" width="2.33203125" style="78" customWidth="1"/>
    <col min="2579" max="2580" width="8" style="78" customWidth="1"/>
    <col min="2581" max="2805" width="8.88671875" style="78"/>
    <col min="2806" max="2806" width="14.5546875" style="78" bestFit="1" customWidth="1"/>
    <col min="2807" max="2821" width="5" style="78" customWidth="1"/>
    <col min="2822" max="2830" width="0" style="78" hidden="1" customWidth="1"/>
    <col min="2831" max="2833" width="8" style="78" customWidth="1"/>
    <col min="2834" max="2834" width="2.33203125" style="78" customWidth="1"/>
    <col min="2835" max="2836" width="8" style="78" customWidth="1"/>
    <col min="2837" max="3061" width="8.88671875" style="78"/>
    <col min="3062" max="3062" width="14.5546875" style="78" bestFit="1" customWidth="1"/>
    <col min="3063" max="3077" width="5" style="78" customWidth="1"/>
    <col min="3078" max="3086" width="0" style="78" hidden="1" customWidth="1"/>
    <col min="3087" max="3089" width="8" style="78" customWidth="1"/>
    <col min="3090" max="3090" width="2.33203125" style="78" customWidth="1"/>
    <col min="3091" max="3092" width="8" style="78" customWidth="1"/>
    <col min="3093" max="3317" width="8.88671875" style="78"/>
    <col min="3318" max="3318" width="14.5546875" style="78" bestFit="1" customWidth="1"/>
    <col min="3319" max="3333" width="5" style="78" customWidth="1"/>
    <col min="3334" max="3342" width="0" style="78" hidden="1" customWidth="1"/>
    <col min="3343" max="3345" width="8" style="78" customWidth="1"/>
    <col min="3346" max="3346" width="2.33203125" style="78" customWidth="1"/>
    <col min="3347" max="3348" width="8" style="78" customWidth="1"/>
    <col min="3349" max="3573" width="8.88671875" style="78"/>
    <col min="3574" max="3574" width="14.5546875" style="78" bestFit="1" customWidth="1"/>
    <col min="3575" max="3589" width="5" style="78" customWidth="1"/>
    <col min="3590" max="3598" width="0" style="78" hidden="1" customWidth="1"/>
    <col min="3599" max="3601" width="8" style="78" customWidth="1"/>
    <col min="3602" max="3602" width="2.33203125" style="78" customWidth="1"/>
    <col min="3603" max="3604" width="8" style="78" customWidth="1"/>
    <col min="3605" max="3829" width="8.88671875" style="78"/>
    <col min="3830" max="3830" width="14.5546875" style="78" bestFit="1" customWidth="1"/>
    <col min="3831" max="3845" width="5" style="78" customWidth="1"/>
    <col min="3846" max="3854" width="0" style="78" hidden="1" customWidth="1"/>
    <col min="3855" max="3857" width="8" style="78" customWidth="1"/>
    <col min="3858" max="3858" width="2.33203125" style="78" customWidth="1"/>
    <col min="3859" max="3860" width="8" style="78" customWidth="1"/>
    <col min="3861" max="4085" width="8.88671875" style="78"/>
    <col min="4086" max="4086" width="14.5546875" style="78" bestFit="1" customWidth="1"/>
    <col min="4087" max="4101" width="5" style="78" customWidth="1"/>
    <col min="4102" max="4110" width="0" style="78" hidden="1" customWidth="1"/>
    <col min="4111" max="4113" width="8" style="78" customWidth="1"/>
    <col min="4114" max="4114" width="2.33203125" style="78" customWidth="1"/>
    <col min="4115" max="4116" width="8" style="78" customWidth="1"/>
    <col min="4117" max="4341" width="8.88671875" style="78"/>
    <col min="4342" max="4342" width="14.5546875" style="78" bestFit="1" customWidth="1"/>
    <col min="4343" max="4357" width="5" style="78" customWidth="1"/>
    <col min="4358" max="4366" width="0" style="78" hidden="1" customWidth="1"/>
    <col min="4367" max="4369" width="8" style="78" customWidth="1"/>
    <col min="4370" max="4370" width="2.33203125" style="78" customWidth="1"/>
    <col min="4371" max="4372" width="8" style="78" customWidth="1"/>
    <col min="4373" max="4597" width="8.88671875" style="78"/>
    <col min="4598" max="4598" width="14.5546875" style="78" bestFit="1" customWidth="1"/>
    <col min="4599" max="4613" width="5" style="78" customWidth="1"/>
    <col min="4614" max="4622" width="0" style="78" hidden="1" customWidth="1"/>
    <col min="4623" max="4625" width="8" style="78" customWidth="1"/>
    <col min="4626" max="4626" width="2.33203125" style="78" customWidth="1"/>
    <col min="4627" max="4628" width="8" style="78" customWidth="1"/>
    <col min="4629" max="4853" width="8.88671875" style="78"/>
    <col min="4854" max="4854" width="14.5546875" style="78" bestFit="1" customWidth="1"/>
    <col min="4855" max="4869" width="5" style="78" customWidth="1"/>
    <col min="4870" max="4878" width="0" style="78" hidden="1" customWidth="1"/>
    <col min="4879" max="4881" width="8" style="78" customWidth="1"/>
    <col min="4882" max="4882" width="2.33203125" style="78" customWidth="1"/>
    <col min="4883" max="4884" width="8" style="78" customWidth="1"/>
    <col min="4885" max="5109" width="8.88671875" style="78"/>
    <col min="5110" max="5110" width="14.5546875" style="78" bestFit="1" customWidth="1"/>
    <col min="5111" max="5125" width="5" style="78" customWidth="1"/>
    <col min="5126" max="5134" width="0" style="78" hidden="1" customWidth="1"/>
    <col min="5135" max="5137" width="8" style="78" customWidth="1"/>
    <col min="5138" max="5138" width="2.33203125" style="78" customWidth="1"/>
    <col min="5139" max="5140" width="8" style="78" customWidth="1"/>
    <col min="5141" max="5365" width="8.88671875" style="78"/>
    <col min="5366" max="5366" width="14.5546875" style="78" bestFit="1" customWidth="1"/>
    <col min="5367" max="5381" width="5" style="78" customWidth="1"/>
    <col min="5382" max="5390" width="0" style="78" hidden="1" customWidth="1"/>
    <col min="5391" max="5393" width="8" style="78" customWidth="1"/>
    <col min="5394" max="5394" width="2.33203125" style="78" customWidth="1"/>
    <col min="5395" max="5396" width="8" style="78" customWidth="1"/>
    <col min="5397" max="5621" width="8.88671875" style="78"/>
    <col min="5622" max="5622" width="14.5546875" style="78" bestFit="1" customWidth="1"/>
    <col min="5623" max="5637" width="5" style="78" customWidth="1"/>
    <col min="5638" max="5646" width="0" style="78" hidden="1" customWidth="1"/>
    <col min="5647" max="5649" width="8" style="78" customWidth="1"/>
    <col min="5650" max="5650" width="2.33203125" style="78" customWidth="1"/>
    <col min="5651" max="5652" width="8" style="78" customWidth="1"/>
    <col min="5653" max="5877" width="8.88671875" style="78"/>
    <col min="5878" max="5878" width="14.5546875" style="78" bestFit="1" customWidth="1"/>
    <col min="5879" max="5893" width="5" style="78" customWidth="1"/>
    <col min="5894" max="5902" width="0" style="78" hidden="1" customWidth="1"/>
    <col min="5903" max="5905" width="8" style="78" customWidth="1"/>
    <col min="5906" max="5906" width="2.33203125" style="78" customWidth="1"/>
    <col min="5907" max="5908" width="8" style="78" customWidth="1"/>
    <col min="5909" max="6133" width="8.88671875" style="78"/>
    <col min="6134" max="6134" width="14.5546875" style="78" bestFit="1" customWidth="1"/>
    <col min="6135" max="6149" width="5" style="78" customWidth="1"/>
    <col min="6150" max="6158" width="0" style="78" hidden="1" customWidth="1"/>
    <col min="6159" max="6161" width="8" style="78" customWidth="1"/>
    <col min="6162" max="6162" width="2.33203125" style="78" customWidth="1"/>
    <col min="6163" max="6164" width="8" style="78" customWidth="1"/>
    <col min="6165" max="6389" width="8.88671875" style="78"/>
    <col min="6390" max="6390" width="14.5546875" style="78" bestFit="1" customWidth="1"/>
    <col min="6391" max="6405" width="5" style="78" customWidth="1"/>
    <col min="6406" max="6414" width="0" style="78" hidden="1" customWidth="1"/>
    <col min="6415" max="6417" width="8" style="78" customWidth="1"/>
    <col min="6418" max="6418" width="2.33203125" style="78" customWidth="1"/>
    <col min="6419" max="6420" width="8" style="78" customWidth="1"/>
    <col min="6421" max="6645" width="8.88671875" style="78"/>
    <col min="6646" max="6646" width="14.5546875" style="78" bestFit="1" customWidth="1"/>
    <col min="6647" max="6661" width="5" style="78" customWidth="1"/>
    <col min="6662" max="6670" width="0" style="78" hidden="1" customWidth="1"/>
    <col min="6671" max="6673" width="8" style="78" customWidth="1"/>
    <col min="6674" max="6674" width="2.33203125" style="78" customWidth="1"/>
    <col min="6675" max="6676" width="8" style="78" customWidth="1"/>
    <col min="6677" max="6901" width="8.88671875" style="78"/>
    <col min="6902" max="6902" width="14.5546875" style="78" bestFit="1" customWidth="1"/>
    <col min="6903" max="6917" width="5" style="78" customWidth="1"/>
    <col min="6918" max="6926" width="0" style="78" hidden="1" customWidth="1"/>
    <col min="6927" max="6929" width="8" style="78" customWidth="1"/>
    <col min="6930" max="6930" width="2.33203125" style="78" customWidth="1"/>
    <col min="6931" max="6932" width="8" style="78" customWidth="1"/>
    <col min="6933" max="7157" width="8.88671875" style="78"/>
    <col min="7158" max="7158" width="14.5546875" style="78" bestFit="1" customWidth="1"/>
    <col min="7159" max="7173" width="5" style="78" customWidth="1"/>
    <col min="7174" max="7182" width="0" style="78" hidden="1" customWidth="1"/>
    <col min="7183" max="7185" width="8" style="78" customWidth="1"/>
    <col min="7186" max="7186" width="2.33203125" style="78" customWidth="1"/>
    <col min="7187" max="7188" width="8" style="78" customWidth="1"/>
    <col min="7189" max="7413" width="8.88671875" style="78"/>
    <col min="7414" max="7414" width="14.5546875" style="78" bestFit="1" customWidth="1"/>
    <col min="7415" max="7429" width="5" style="78" customWidth="1"/>
    <col min="7430" max="7438" width="0" style="78" hidden="1" customWidth="1"/>
    <col min="7439" max="7441" width="8" style="78" customWidth="1"/>
    <col min="7442" max="7442" width="2.33203125" style="78" customWidth="1"/>
    <col min="7443" max="7444" width="8" style="78" customWidth="1"/>
    <col min="7445" max="7669" width="8.88671875" style="78"/>
    <col min="7670" max="7670" width="14.5546875" style="78" bestFit="1" customWidth="1"/>
    <col min="7671" max="7685" width="5" style="78" customWidth="1"/>
    <col min="7686" max="7694" width="0" style="78" hidden="1" customWidth="1"/>
    <col min="7695" max="7697" width="8" style="78" customWidth="1"/>
    <col min="7698" max="7698" width="2.33203125" style="78" customWidth="1"/>
    <col min="7699" max="7700" width="8" style="78" customWidth="1"/>
    <col min="7701" max="7925" width="8.88671875" style="78"/>
    <col min="7926" max="7926" width="14.5546875" style="78" bestFit="1" customWidth="1"/>
    <col min="7927" max="7941" width="5" style="78" customWidth="1"/>
    <col min="7942" max="7950" width="0" style="78" hidden="1" customWidth="1"/>
    <col min="7951" max="7953" width="8" style="78" customWidth="1"/>
    <col min="7954" max="7954" width="2.33203125" style="78" customWidth="1"/>
    <col min="7955" max="7956" width="8" style="78" customWidth="1"/>
    <col min="7957" max="8181" width="8.88671875" style="78"/>
    <col min="8182" max="8182" width="14.5546875" style="78" bestFit="1" customWidth="1"/>
    <col min="8183" max="8197" width="5" style="78" customWidth="1"/>
    <col min="8198" max="8206" width="0" style="78" hidden="1" customWidth="1"/>
    <col min="8207" max="8209" width="8" style="78" customWidth="1"/>
    <col min="8210" max="8210" width="2.33203125" style="78" customWidth="1"/>
    <col min="8211" max="8212" width="8" style="78" customWidth="1"/>
    <col min="8213" max="8437" width="8.88671875" style="78"/>
    <col min="8438" max="8438" width="14.5546875" style="78" bestFit="1" customWidth="1"/>
    <col min="8439" max="8453" width="5" style="78" customWidth="1"/>
    <col min="8454" max="8462" width="0" style="78" hidden="1" customWidth="1"/>
    <col min="8463" max="8465" width="8" style="78" customWidth="1"/>
    <col min="8466" max="8466" width="2.33203125" style="78" customWidth="1"/>
    <col min="8467" max="8468" width="8" style="78" customWidth="1"/>
    <col min="8469" max="8693" width="8.88671875" style="78"/>
    <col min="8694" max="8694" width="14.5546875" style="78" bestFit="1" customWidth="1"/>
    <col min="8695" max="8709" width="5" style="78" customWidth="1"/>
    <col min="8710" max="8718" width="0" style="78" hidden="1" customWidth="1"/>
    <col min="8719" max="8721" width="8" style="78" customWidth="1"/>
    <col min="8722" max="8722" width="2.33203125" style="78" customWidth="1"/>
    <col min="8723" max="8724" width="8" style="78" customWidth="1"/>
    <col min="8725" max="8949" width="8.88671875" style="78"/>
    <col min="8950" max="8950" width="14.5546875" style="78" bestFit="1" customWidth="1"/>
    <col min="8951" max="8965" width="5" style="78" customWidth="1"/>
    <col min="8966" max="8974" width="0" style="78" hidden="1" customWidth="1"/>
    <col min="8975" max="8977" width="8" style="78" customWidth="1"/>
    <col min="8978" max="8978" width="2.33203125" style="78" customWidth="1"/>
    <col min="8979" max="8980" width="8" style="78" customWidth="1"/>
    <col min="8981" max="9205" width="8.88671875" style="78"/>
    <col min="9206" max="9206" width="14.5546875" style="78" bestFit="1" customWidth="1"/>
    <col min="9207" max="9221" width="5" style="78" customWidth="1"/>
    <col min="9222" max="9230" width="0" style="78" hidden="1" customWidth="1"/>
    <col min="9231" max="9233" width="8" style="78" customWidth="1"/>
    <col min="9234" max="9234" width="2.33203125" style="78" customWidth="1"/>
    <col min="9235" max="9236" width="8" style="78" customWidth="1"/>
    <col min="9237" max="9461" width="8.88671875" style="78"/>
    <col min="9462" max="9462" width="14.5546875" style="78" bestFit="1" customWidth="1"/>
    <col min="9463" max="9477" width="5" style="78" customWidth="1"/>
    <col min="9478" max="9486" width="0" style="78" hidden="1" customWidth="1"/>
    <col min="9487" max="9489" width="8" style="78" customWidth="1"/>
    <col min="9490" max="9490" width="2.33203125" style="78" customWidth="1"/>
    <col min="9491" max="9492" width="8" style="78" customWidth="1"/>
    <col min="9493" max="9717" width="8.88671875" style="78"/>
    <col min="9718" max="9718" width="14.5546875" style="78" bestFit="1" customWidth="1"/>
    <col min="9719" max="9733" width="5" style="78" customWidth="1"/>
    <col min="9734" max="9742" width="0" style="78" hidden="1" customWidth="1"/>
    <col min="9743" max="9745" width="8" style="78" customWidth="1"/>
    <col min="9746" max="9746" width="2.33203125" style="78" customWidth="1"/>
    <col min="9747" max="9748" width="8" style="78" customWidth="1"/>
    <col min="9749" max="9973" width="8.88671875" style="78"/>
    <col min="9974" max="9974" width="14.5546875" style="78" bestFit="1" customWidth="1"/>
    <col min="9975" max="9989" width="5" style="78" customWidth="1"/>
    <col min="9990" max="9998" width="0" style="78" hidden="1" customWidth="1"/>
    <col min="9999" max="10001" width="8" style="78" customWidth="1"/>
    <col min="10002" max="10002" width="2.33203125" style="78" customWidth="1"/>
    <col min="10003" max="10004" width="8" style="78" customWidth="1"/>
    <col min="10005" max="10229" width="8.88671875" style="78"/>
    <col min="10230" max="10230" width="14.5546875" style="78" bestFit="1" customWidth="1"/>
    <col min="10231" max="10245" width="5" style="78" customWidth="1"/>
    <col min="10246" max="10254" width="0" style="78" hidden="1" customWidth="1"/>
    <col min="10255" max="10257" width="8" style="78" customWidth="1"/>
    <col min="10258" max="10258" width="2.33203125" style="78" customWidth="1"/>
    <col min="10259" max="10260" width="8" style="78" customWidth="1"/>
    <col min="10261" max="10485" width="8.88671875" style="78"/>
    <col min="10486" max="10486" width="14.5546875" style="78" bestFit="1" customWidth="1"/>
    <col min="10487" max="10501" width="5" style="78" customWidth="1"/>
    <col min="10502" max="10510" width="0" style="78" hidden="1" customWidth="1"/>
    <col min="10511" max="10513" width="8" style="78" customWidth="1"/>
    <col min="10514" max="10514" width="2.33203125" style="78" customWidth="1"/>
    <col min="10515" max="10516" width="8" style="78" customWidth="1"/>
    <col min="10517" max="10741" width="8.88671875" style="78"/>
    <col min="10742" max="10742" width="14.5546875" style="78" bestFit="1" customWidth="1"/>
    <col min="10743" max="10757" width="5" style="78" customWidth="1"/>
    <col min="10758" max="10766" width="0" style="78" hidden="1" customWidth="1"/>
    <col min="10767" max="10769" width="8" style="78" customWidth="1"/>
    <col min="10770" max="10770" width="2.33203125" style="78" customWidth="1"/>
    <col min="10771" max="10772" width="8" style="78" customWidth="1"/>
    <col min="10773" max="10997" width="8.88671875" style="78"/>
    <col min="10998" max="10998" width="14.5546875" style="78" bestFit="1" customWidth="1"/>
    <col min="10999" max="11013" width="5" style="78" customWidth="1"/>
    <col min="11014" max="11022" width="0" style="78" hidden="1" customWidth="1"/>
    <col min="11023" max="11025" width="8" style="78" customWidth="1"/>
    <col min="11026" max="11026" width="2.33203125" style="78" customWidth="1"/>
    <col min="11027" max="11028" width="8" style="78" customWidth="1"/>
    <col min="11029" max="11253" width="8.88671875" style="78"/>
    <col min="11254" max="11254" width="14.5546875" style="78" bestFit="1" customWidth="1"/>
    <col min="11255" max="11269" width="5" style="78" customWidth="1"/>
    <col min="11270" max="11278" width="0" style="78" hidden="1" customWidth="1"/>
    <col min="11279" max="11281" width="8" style="78" customWidth="1"/>
    <col min="11282" max="11282" width="2.33203125" style="78" customWidth="1"/>
    <col min="11283" max="11284" width="8" style="78" customWidth="1"/>
    <col min="11285" max="11509" width="8.88671875" style="78"/>
    <col min="11510" max="11510" width="14.5546875" style="78" bestFit="1" customWidth="1"/>
    <col min="11511" max="11525" width="5" style="78" customWidth="1"/>
    <col min="11526" max="11534" width="0" style="78" hidden="1" customWidth="1"/>
    <col min="11535" max="11537" width="8" style="78" customWidth="1"/>
    <col min="11538" max="11538" width="2.33203125" style="78" customWidth="1"/>
    <col min="11539" max="11540" width="8" style="78" customWidth="1"/>
    <col min="11541" max="11765" width="8.88671875" style="78"/>
    <col min="11766" max="11766" width="14.5546875" style="78" bestFit="1" customWidth="1"/>
    <col min="11767" max="11781" width="5" style="78" customWidth="1"/>
    <col min="11782" max="11790" width="0" style="78" hidden="1" customWidth="1"/>
    <col min="11791" max="11793" width="8" style="78" customWidth="1"/>
    <col min="11794" max="11794" width="2.33203125" style="78" customWidth="1"/>
    <col min="11795" max="11796" width="8" style="78" customWidth="1"/>
    <col min="11797" max="12021" width="8.88671875" style="78"/>
    <col min="12022" max="12022" width="14.5546875" style="78" bestFit="1" customWidth="1"/>
    <col min="12023" max="12037" width="5" style="78" customWidth="1"/>
    <col min="12038" max="12046" width="0" style="78" hidden="1" customWidth="1"/>
    <col min="12047" max="12049" width="8" style="78" customWidth="1"/>
    <col min="12050" max="12050" width="2.33203125" style="78" customWidth="1"/>
    <col min="12051" max="12052" width="8" style="78" customWidth="1"/>
    <col min="12053" max="12277" width="8.88671875" style="78"/>
    <col min="12278" max="12278" width="14.5546875" style="78" bestFit="1" customWidth="1"/>
    <col min="12279" max="12293" width="5" style="78" customWidth="1"/>
    <col min="12294" max="12302" width="0" style="78" hidden="1" customWidth="1"/>
    <col min="12303" max="12305" width="8" style="78" customWidth="1"/>
    <col min="12306" max="12306" width="2.33203125" style="78" customWidth="1"/>
    <col min="12307" max="12308" width="8" style="78" customWidth="1"/>
    <col min="12309" max="12533" width="8.88671875" style="78"/>
    <col min="12534" max="12534" width="14.5546875" style="78" bestFit="1" customWidth="1"/>
    <col min="12535" max="12549" width="5" style="78" customWidth="1"/>
    <col min="12550" max="12558" width="0" style="78" hidden="1" customWidth="1"/>
    <col min="12559" max="12561" width="8" style="78" customWidth="1"/>
    <col min="12562" max="12562" width="2.33203125" style="78" customWidth="1"/>
    <col min="12563" max="12564" width="8" style="78" customWidth="1"/>
    <col min="12565" max="12789" width="8.88671875" style="78"/>
    <col min="12790" max="12790" width="14.5546875" style="78" bestFit="1" customWidth="1"/>
    <col min="12791" max="12805" width="5" style="78" customWidth="1"/>
    <col min="12806" max="12814" width="0" style="78" hidden="1" customWidth="1"/>
    <col min="12815" max="12817" width="8" style="78" customWidth="1"/>
    <col min="12818" max="12818" width="2.33203125" style="78" customWidth="1"/>
    <col min="12819" max="12820" width="8" style="78" customWidth="1"/>
    <col min="12821" max="13045" width="8.88671875" style="78"/>
    <col min="13046" max="13046" width="14.5546875" style="78" bestFit="1" customWidth="1"/>
    <col min="13047" max="13061" width="5" style="78" customWidth="1"/>
    <col min="13062" max="13070" width="0" style="78" hidden="1" customWidth="1"/>
    <col min="13071" max="13073" width="8" style="78" customWidth="1"/>
    <col min="13074" max="13074" width="2.33203125" style="78" customWidth="1"/>
    <col min="13075" max="13076" width="8" style="78" customWidth="1"/>
    <col min="13077" max="13301" width="8.88671875" style="78"/>
    <col min="13302" max="13302" width="14.5546875" style="78" bestFit="1" customWidth="1"/>
    <col min="13303" max="13317" width="5" style="78" customWidth="1"/>
    <col min="13318" max="13326" width="0" style="78" hidden="1" customWidth="1"/>
    <col min="13327" max="13329" width="8" style="78" customWidth="1"/>
    <col min="13330" max="13330" width="2.33203125" style="78" customWidth="1"/>
    <col min="13331" max="13332" width="8" style="78" customWidth="1"/>
    <col min="13333" max="13557" width="8.88671875" style="78"/>
    <col min="13558" max="13558" width="14.5546875" style="78" bestFit="1" customWidth="1"/>
    <col min="13559" max="13573" width="5" style="78" customWidth="1"/>
    <col min="13574" max="13582" width="0" style="78" hidden="1" customWidth="1"/>
    <col min="13583" max="13585" width="8" style="78" customWidth="1"/>
    <col min="13586" max="13586" width="2.33203125" style="78" customWidth="1"/>
    <col min="13587" max="13588" width="8" style="78" customWidth="1"/>
    <col min="13589" max="13813" width="8.88671875" style="78"/>
    <col min="13814" max="13814" width="14.5546875" style="78" bestFit="1" customWidth="1"/>
    <col min="13815" max="13829" width="5" style="78" customWidth="1"/>
    <col min="13830" max="13838" width="0" style="78" hidden="1" customWidth="1"/>
    <col min="13839" max="13841" width="8" style="78" customWidth="1"/>
    <col min="13842" max="13842" width="2.33203125" style="78" customWidth="1"/>
    <col min="13843" max="13844" width="8" style="78" customWidth="1"/>
    <col min="13845" max="14069" width="8.88671875" style="78"/>
    <col min="14070" max="14070" width="14.5546875" style="78" bestFit="1" customWidth="1"/>
    <col min="14071" max="14085" width="5" style="78" customWidth="1"/>
    <col min="14086" max="14094" width="0" style="78" hidden="1" customWidth="1"/>
    <col min="14095" max="14097" width="8" style="78" customWidth="1"/>
    <col min="14098" max="14098" width="2.33203125" style="78" customWidth="1"/>
    <col min="14099" max="14100" width="8" style="78" customWidth="1"/>
    <col min="14101" max="14325" width="8.88671875" style="78"/>
    <col min="14326" max="14326" width="14.5546875" style="78" bestFit="1" customWidth="1"/>
    <col min="14327" max="14341" width="5" style="78" customWidth="1"/>
    <col min="14342" max="14350" width="0" style="78" hidden="1" customWidth="1"/>
    <col min="14351" max="14353" width="8" style="78" customWidth="1"/>
    <col min="14354" max="14354" width="2.33203125" style="78" customWidth="1"/>
    <col min="14355" max="14356" width="8" style="78" customWidth="1"/>
    <col min="14357" max="14581" width="8.88671875" style="78"/>
    <col min="14582" max="14582" width="14.5546875" style="78" bestFit="1" customWidth="1"/>
    <col min="14583" max="14597" width="5" style="78" customWidth="1"/>
    <col min="14598" max="14606" width="0" style="78" hidden="1" customWidth="1"/>
    <col min="14607" max="14609" width="8" style="78" customWidth="1"/>
    <col min="14610" max="14610" width="2.33203125" style="78" customWidth="1"/>
    <col min="14611" max="14612" width="8" style="78" customWidth="1"/>
    <col min="14613" max="14837" width="8.88671875" style="78"/>
    <col min="14838" max="14838" width="14.5546875" style="78" bestFit="1" customWidth="1"/>
    <col min="14839" max="14853" width="5" style="78" customWidth="1"/>
    <col min="14854" max="14862" width="0" style="78" hidden="1" customWidth="1"/>
    <col min="14863" max="14865" width="8" style="78" customWidth="1"/>
    <col min="14866" max="14866" width="2.33203125" style="78" customWidth="1"/>
    <col min="14867" max="14868" width="8" style="78" customWidth="1"/>
    <col min="14869" max="15093" width="8.88671875" style="78"/>
    <col min="15094" max="15094" width="14.5546875" style="78" bestFit="1" customWidth="1"/>
    <col min="15095" max="15109" width="5" style="78" customWidth="1"/>
    <col min="15110" max="15118" width="0" style="78" hidden="1" customWidth="1"/>
    <col min="15119" max="15121" width="8" style="78" customWidth="1"/>
    <col min="15122" max="15122" width="2.33203125" style="78" customWidth="1"/>
    <col min="15123" max="15124" width="8" style="78" customWidth="1"/>
    <col min="15125" max="15349" width="8.88671875" style="78"/>
    <col min="15350" max="15350" width="14.5546875" style="78" bestFit="1" customWidth="1"/>
    <col min="15351" max="15365" width="5" style="78" customWidth="1"/>
    <col min="15366" max="15374" width="0" style="78" hidden="1" customWidth="1"/>
    <col min="15375" max="15377" width="8" style="78" customWidth="1"/>
    <col min="15378" max="15378" width="2.33203125" style="78" customWidth="1"/>
    <col min="15379" max="15380" width="8" style="78" customWidth="1"/>
    <col min="15381" max="15605" width="8.88671875" style="78"/>
    <col min="15606" max="15606" width="14.5546875" style="78" bestFit="1" customWidth="1"/>
    <col min="15607" max="15621" width="5" style="78" customWidth="1"/>
    <col min="15622" max="15630" width="0" style="78" hidden="1" customWidth="1"/>
    <col min="15631" max="15633" width="8" style="78" customWidth="1"/>
    <col min="15634" max="15634" width="2.33203125" style="78" customWidth="1"/>
    <col min="15635" max="15636" width="8" style="78" customWidth="1"/>
    <col min="15637" max="15861" width="8.88671875" style="78"/>
    <col min="15862" max="15862" width="14.5546875" style="78" bestFit="1" customWidth="1"/>
    <col min="15863" max="15877" width="5" style="78" customWidth="1"/>
    <col min="15878" max="15886" width="0" style="78" hidden="1" customWidth="1"/>
    <col min="15887" max="15889" width="8" style="78" customWidth="1"/>
    <col min="15890" max="15890" width="2.33203125" style="78" customWidth="1"/>
    <col min="15891" max="15892" width="8" style="78" customWidth="1"/>
    <col min="15893" max="16117" width="8.88671875" style="78"/>
    <col min="16118" max="16118" width="14.5546875" style="78" bestFit="1" customWidth="1"/>
    <col min="16119" max="16133" width="5" style="78" customWidth="1"/>
    <col min="16134" max="16142" width="0" style="78" hidden="1" customWidth="1"/>
    <col min="16143" max="16145" width="8" style="78" customWidth="1"/>
    <col min="16146" max="16146" width="2.33203125" style="78" customWidth="1"/>
    <col min="16147" max="16148" width="8" style="78" customWidth="1"/>
    <col min="16149" max="16384" width="8.88671875" style="78"/>
  </cols>
  <sheetData>
    <row r="1" spans="1:20" ht="20.25" customHeight="1" x14ac:dyDescent="0.3">
      <c r="A1" s="278" t="s">
        <v>77</v>
      </c>
      <c r="B1" s="279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8" t="s">
        <v>22</v>
      </c>
      <c r="P1" s="259" t="s">
        <v>23</v>
      </c>
      <c r="Q1" s="259" t="s">
        <v>24</v>
      </c>
      <c r="R1" s="259"/>
      <c r="S1" s="259"/>
      <c r="T1" s="261"/>
    </row>
    <row r="2" spans="1:20" ht="30" customHeight="1" thickBot="1" x14ac:dyDescent="0.35">
      <c r="A2" s="280"/>
      <c r="B2" s="281"/>
      <c r="C2" s="244" t="str">
        <f>B3</f>
        <v>Kvasiny A</v>
      </c>
      <c r="D2" s="260"/>
      <c r="E2" s="262"/>
      <c r="F2" s="244" t="str">
        <f>B5</f>
        <v>Volejbal Ostrava B</v>
      </c>
      <c r="G2" s="260"/>
      <c r="H2" s="262"/>
      <c r="I2" s="244" t="str">
        <f>B7</f>
        <v>Kolín A</v>
      </c>
      <c r="J2" s="260"/>
      <c r="K2" s="262"/>
      <c r="L2" s="244" t="str">
        <f>B9</f>
        <v>Volejbal Ostrava F</v>
      </c>
      <c r="M2" s="260"/>
      <c r="N2" s="262"/>
      <c r="O2" s="269"/>
      <c r="P2" s="260"/>
      <c r="Q2" s="260"/>
      <c r="R2" s="260"/>
      <c r="S2" s="260"/>
      <c r="T2" s="262"/>
    </row>
    <row r="3" spans="1:20" ht="30" customHeight="1" x14ac:dyDescent="0.3">
      <c r="A3" s="243" t="s">
        <v>18</v>
      </c>
      <c r="B3" s="245" t="s">
        <v>25</v>
      </c>
      <c r="C3" s="62"/>
      <c r="D3" s="63"/>
      <c r="E3" s="64"/>
      <c r="F3" s="23">
        <v>6</v>
      </c>
      <c r="G3" s="24" t="s">
        <v>26</v>
      </c>
      <c r="H3" s="25">
        <v>17</v>
      </c>
      <c r="I3" s="23">
        <v>14</v>
      </c>
      <c r="J3" s="24" t="s">
        <v>26</v>
      </c>
      <c r="K3" s="25">
        <v>10</v>
      </c>
      <c r="L3" s="23">
        <v>18</v>
      </c>
      <c r="M3" s="24" t="s">
        <v>26</v>
      </c>
      <c r="N3" s="25">
        <v>12</v>
      </c>
      <c r="O3" s="247">
        <f>SUM(IF(C3&gt;E3,1,0),IF(F3&gt;H3,1,0),IF(I3&gt;K3,1,0),IF(L3&gt;N3,1,0),IF(C4&gt;E4,1,0),IF(F4&gt;H4,1,0),IF(I4&gt;K4,1,0),IF(L4&gt;N4,1,0))</f>
        <v>3</v>
      </c>
      <c r="P3" s="274">
        <v>6</v>
      </c>
      <c r="Q3" s="249">
        <f>C3+F3+I3+L3+F4+I4+L4+C4</f>
        <v>79</v>
      </c>
      <c r="R3" s="249" t="s">
        <v>26</v>
      </c>
      <c r="S3" s="249">
        <f>H3+K3+N3+H4+K4+N4+E3+E4</f>
        <v>68</v>
      </c>
      <c r="T3" s="251">
        <f>Q3/S3</f>
        <v>1.161764705882353</v>
      </c>
    </row>
    <row r="4" spans="1:20" ht="30" customHeight="1" thickBot="1" x14ac:dyDescent="0.35">
      <c r="A4" s="257"/>
      <c r="B4" s="258"/>
      <c r="C4" s="65"/>
      <c r="D4" s="66"/>
      <c r="E4" s="67"/>
      <c r="F4" s="31">
        <v>9</v>
      </c>
      <c r="G4" s="32" t="s">
        <v>26</v>
      </c>
      <c r="H4" s="33">
        <v>10</v>
      </c>
      <c r="I4" s="31">
        <v>11</v>
      </c>
      <c r="J4" s="32" t="s">
        <v>26</v>
      </c>
      <c r="K4" s="33">
        <v>14</v>
      </c>
      <c r="L4" s="31">
        <v>21</v>
      </c>
      <c r="M4" s="32" t="s">
        <v>26</v>
      </c>
      <c r="N4" s="33">
        <v>5</v>
      </c>
      <c r="O4" s="247"/>
      <c r="P4" s="274"/>
      <c r="Q4" s="249"/>
      <c r="R4" s="249"/>
      <c r="S4" s="249"/>
      <c r="T4" s="251"/>
    </row>
    <row r="5" spans="1:20" ht="30" customHeight="1" thickTop="1" x14ac:dyDescent="0.3">
      <c r="A5" s="253" t="s">
        <v>19</v>
      </c>
      <c r="B5" s="254" t="s">
        <v>47</v>
      </c>
      <c r="C5" s="35">
        <f>H3</f>
        <v>17</v>
      </c>
      <c r="D5" s="36" t="s">
        <v>26</v>
      </c>
      <c r="E5" s="37">
        <f>F3</f>
        <v>6</v>
      </c>
      <c r="F5" s="68"/>
      <c r="G5" s="69"/>
      <c r="H5" s="70"/>
      <c r="I5" s="41">
        <v>14</v>
      </c>
      <c r="J5" s="42" t="s">
        <v>26</v>
      </c>
      <c r="K5" s="43">
        <v>6</v>
      </c>
      <c r="L5" s="41">
        <v>23</v>
      </c>
      <c r="M5" s="42" t="s">
        <v>26</v>
      </c>
      <c r="N5" s="43">
        <v>11</v>
      </c>
      <c r="O5" s="255">
        <f>SUM(IF(C5&gt;E5,1,0),IF(F5&gt;H5,1,0),IF(I5&gt;K5,1,0),IF(L5&gt;N5,1,0),IF(C6&gt;E6,1,0),IF(F6&gt;H6,1,0),IF(I6&gt;K6,1,0),IF(L6&gt;N6,1,0))</f>
        <v>6</v>
      </c>
      <c r="P5" s="276">
        <v>5</v>
      </c>
      <c r="Q5" s="239">
        <f>C5+F5+I5+L5+F6+I6+L6+C6</f>
        <v>99</v>
      </c>
      <c r="R5" s="239" t="s">
        <v>26</v>
      </c>
      <c r="S5" s="239">
        <f>H5+K5+N5+H6+K6+N6+E5+E6</f>
        <v>49</v>
      </c>
      <c r="T5" s="241">
        <f>Q5/S5</f>
        <v>2.0204081632653059</v>
      </c>
    </row>
    <row r="6" spans="1:20" ht="30" customHeight="1" thickBot="1" x14ac:dyDescent="0.35">
      <c r="A6" s="253"/>
      <c r="B6" s="254"/>
      <c r="C6" s="47">
        <f>H4</f>
        <v>10</v>
      </c>
      <c r="D6" s="48" t="s">
        <v>26</v>
      </c>
      <c r="E6" s="49">
        <f>F4</f>
        <v>9</v>
      </c>
      <c r="F6" s="65"/>
      <c r="G6" s="66"/>
      <c r="H6" s="67"/>
      <c r="I6" s="31">
        <v>17</v>
      </c>
      <c r="J6" s="32" t="s">
        <v>26</v>
      </c>
      <c r="K6" s="33">
        <v>9</v>
      </c>
      <c r="L6" s="31">
        <v>18</v>
      </c>
      <c r="M6" s="32" t="s">
        <v>26</v>
      </c>
      <c r="N6" s="33">
        <v>8</v>
      </c>
      <c r="O6" s="256"/>
      <c r="P6" s="277"/>
      <c r="Q6" s="240"/>
      <c r="R6" s="240"/>
      <c r="S6" s="240"/>
      <c r="T6" s="242"/>
    </row>
    <row r="7" spans="1:20" ht="30" customHeight="1" thickTop="1" x14ac:dyDescent="0.3">
      <c r="A7" s="253" t="s">
        <v>20</v>
      </c>
      <c r="B7" s="254" t="s">
        <v>43</v>
      </c>
      <c r="C7" s="51">
        <f>K3</f>
        <v>10</v>
      </c>
      <c r="D7" s="52" t="s">
        <v>26</v>
      </c>
      <c r="E7" s="53">
        <f>I3</f>
        <v>14</v>
      </c>
      <c r="F7" s="51">
        <f>K5</f>
        <v>6</v>
      </c>
      <c r="G7" s="52" t="s">
        <v>26</v>
      </c>
      <c r="H7" s="53">
        <f>I5</f>
        <v>14</v>
      </c>
      <c r="I7" s="68"/>
      <c r="J7" s="69"/>
      <c r="K7" s="70"/>
      <c r="L7" s="23">
        <v>23</v>
      </c>
      <c r="M7" s="24" t="s">
        <v>26</v>
      </c>
      <c r="N7" s="25">
        <v>14</v>
      </c>
      <c r="O7" s="255">
        <f>SUM(IF(C7&gt;E7,1,0),IF(F7&gt;H7,1,0),IF(I7&gt;K7,1,0),IF(L7&gt;N7,1,0),IF(C8&gt;E8,1,0),IF(F8&gt;H8,1,0),IF(I8&gt;K8,1,0),IF(L8&gt;N8,1,0))</f>
        <v>3</v>
      </c>
      <c r="P7" s="276">
        <v>7</v>
      </c>
      <c r="Q7" s="239">
        <f>C7+F7+I7+L7+F8+I8+L8+C8</f>
        <v>79</v>
      </c>
      <c r="R7" s="239" t="s">
        <v>26</v>
      </c>
      <c r="S7" s="239">
        <f>H7+K7+N7+H8+K8+N8+E7+E8</f>
        <v>83</v>
      </c>
      <c r="T7" s="241">
        <f>Q7/S7</f>
        <v>0.95180722891566261</v>
      </c>
    </row>
    <row r="8" spans="1:20" ht="30" customHeight="1" thickBot="1" x14ac:dyDescent="0.35">
      <c r="A8" s="253"/>
      <c r="B8" s="254"/>
      <c r="C8" s="47">
        <f>K4</f>
        <v>14</v>
      </c>
      <c r="D8" s="48" t="s">
        <v>26</v>
      </c>
      <c r="E8" s="49">
        <f>I4</f>
        <v>11</v>
      </c>
      <c r="F8" s="47">
        <f>K6</f>
        <v>9</v>
      </c>
      <c r="G8" s="48" t="s">
        <v>26</v>
      </c>
      <c r="H8" s="49">
        <f>I6</f>
        <v>17</v>
      </c>
      <c r="I8" s="65"/>
      <c r="J8" s="66"/>
      <c r="K8" s="67"/>
      <c r="L8" s="31">
        <v>17</v>
      </c>
      <c r="M8" s="54" t="s">
        <v>26</v>
      </c>
      <c r="N8" s="33">
        <v>13</v>
      </c>
      <c r="O8" s="256"/>
      <c r="P8" s="277"/>
      <c r="Q8" s="240"/>
      <c r="R8" s="240"/>
      <c r="S8" s="240"/>
      <c r="T8" s="242"/>
    </row>
    <row r="9" spans="1:20" ht="30" customHeight="1" thickTop="1" x14ac:dyDescent="0.3">
      <c r="A9" s="243" t="s">
        <v>21</v>
      </c>
      <c r="B9" s="245" t="s">
        <v>68</v>
      </c>
      <c r="C9" s="35">
        <f>N3</f>
        <v>12</v>
      </c>
      <c r="D9" s="36" t="s">
        <v>26</v>
      </c>
      <c r="E9" s="37">
        <f>L3</f>
        <v>18</v>
      </c>
      <c r="F9" s="35">
        <f>N5</f>
        <v>11</v>
      </c>
      <c r="G9" s="36" t="s">
        <v>26</v>
      </c>
      <c r="H9" s="37">
        <f>L5</f>
        <v>23</v>
      </c>
      <c r="I9" s="35">
        <f>N7</f>
        <v>14</v>
      </c>
      <c r="J9" s="36" t="s">
        <v>26</v>
      </c>
      <c r="K9" s="37">
        <f>L7</f>
        <v>23</v>
      </c>
      <c r="L9" s="68"/>
      <c r="M9" s="69"/>
      <c r="N9" s="70"/>
      <c r="O9" s="247">
        <f>SUM(IF(C9&gt;E9,1,0),IF(F9&gt;H9,1,0),IF(I9&gt;K9,1,0),IF(L9&gt;N9,1,0),IF(C10&gt;E10,1,0),IF(F10&gt;H10,1,0),IF(I10&gt;K10,1,0),IF(L10&gt;N10,1,0))</f>
        <v>0</v>
      </c>
      <c r="P9" s="274">
        <v>8</v>
      </c>
      <c r="Q9" s="249">
        <f>C9+F9+I9+L9+F10+I10+L10+C10</f>
        <v>63</v>
      </c>
      <c r="R9" s="249" t="s">
        <v>26</v>
      </c>
      <c r="S9" s="249">
        <f>H9+K9+N9+H10+K10+N10+E9+E10</f>
        <v>120</v>
      </c>
      <c r="T9" s="251">
        <f>Q9/S9</f>
        <v>0.52500000000000002</v>
      </c>
    </row>
    <row r="10" spans="1:20" ht="30" customHeight="1" thickBot="1" x14ac:dyDescent="0.35">
      <c r="A10" s="244"/>
      <c r="B10" s="246"/>
      <c r="C10" s="56">
        <f>N4</f>
        <v>5</v>
      </c>
      <c r="D10" s="57" t="s">
        <v>26</v>
      </c>
      <c r="E10" s="58">
        <f>L4</f>
        <v>21</v>
      </c>
      <c r="F10" s="56">
        <f>N6</f>
        <v>8</v>
      </c>
      <c r="G10" s="57" t="s">
        <v>26</v>
      </c>
      <c r="H10" s="58">
        <f>L6</f>
        <v>18</v>
      </c>
      <c r="I10" s="56">
        <f>N8</f>
        <v>13</v>
      </c>
      <c r="J10" s="57" t="s">
        <v>26</v>
      </c>
      <c r="K10" s="58">
        <f>L8</f>
        <v>17</v>
      </c>
      <c r="L10" s="72"/>
      <c r="M10" s="73"/>
      <c r="N10" s="74"/>
      <c r="O10" s="248"/>
      <c r="P10" s="275"/>
      <c r="Q10" s="250"/>
      <c r="R10" s="250"/>
      <c r="S10" s="250"/>
      <c r="T10" s="252"/>
    </row>
  </sheetData>
  <mergeCells count="44">
    <mergeCell ref="A1:B2"/>
    <mergeCell ref="C1:E1"/>
    <mergeCell ref="F1:H1"/>
    <mergeCell ref="I1:K1"/>
    <mergeCell ref="L1:N1"/>
    <mergeCell ref="Q1:T2"/>
    <mergeCell ref="C2:E2"/>
    <mergeCell ref="F2:H2"/>
    <mergeCell ref="I2:K2"/>
    <mergeCell ref="L2:N2"/>
    <mergeCell ref="O1:O2"/>
    <mergeCell ref="P1:P2"/>
    <mergeCell ref="R3:R4"/>
    <mergeCell ref="S3:S4"/>
    <mergeCell ref="T3:T4"/>
    <mergeCell ref="A5:A6"/>
    <mergeCell ref="B5:B6"/>
    <mergeCell ref="O5:O6"/>
    <mergeCell ref="P5:P6"/>
    <mergeCell ref="Q5:Q6"/>
    <mergeCell ref="R5:R6"/>
    <mergeCell ref="S5:S6"/>
    <mergeCell ref="T5:T6"/>
    <mergeCell ref="A3:A4"/>
    <mergeCell ref="B3:B4"/>
    <mergeCell ref="O3:O4"/>
    <mergeCell ref="P3:P4"/>
    <mergeCell ref="Q3:Q4"/>
    <mergeCell ref="R7:R8"/>
    <mergeCell ref="S7:S8"/>
    <mergeCell ref="T7:T8"/>
    <mergeCell ref="A9:A10"/>
    <mergeCell ref="B9:B10"/>
    <mergeCell ref="O9:O10"/>
    <mergeCell ref="P9:P10"/>
    <mergeCell ref="Q9:Q10"/>
    <mergeCell ref="R9:R10"/>
    <mergeCell ref="S9:S10"/>
    <mergeCell ref="T9:T10"/>
    <mergeCell ref="A7:A8"/>
    <mergeCell ref="B7:B8"/>
    <mergeCell ref="O7:O8"/>
    <mergeCell ref="P7:P8"/>
    <mergeCell ref="Q7:Q8"/>
  </mergeCells>
  <pageMargins left="0.7" right="0.7" top="0.78740157499999996" bottom="0.78740157499999996" header="0.3" footer="0.3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4AE61-6E47-4009-99D2-7C3CBC54D9CE}">
  <sheetPr>
    <tabColor rgb="FFFFC000"/>
  </sheetPr>
  <dimension ref="A1:T10"/>
  <sheetViews>
    <sheetView zoomScale="85" zoomScaleNormal="85" workbookViewId="0">
      <selection activeCell="X8" sqref="X8"/>
    </sheetView>
  </sheetViews>
  <sheetFormatPr defaultRowHeight="14.4" x14ac:dyDescent="0.3"/>
  <cols>
    <col min="1" max="1" width="5.5546875" style="78" customWidth="1"/>
    <col min="2" max="2" width="20.44140625" style="78" customWidth="1"/>
    <col min="3" max="13" width="5" style="78" customWidth="1"/>
    <col min="14" max="14" width="5.6640625" style="78" customWidth="1"/>
    <col min="15" max="17" width="8" style="78" customWidth="1"/>
    <col min="18" max="18" width="2.33203125" style="78" customWidth="1"/>
    <col min="19" max="20" width="8" style="78" customWidth="1"/>
    <col min="21" max="245" width="8.88671875" style="78"/>
    <col min="246" max="246" width="14.5546875" style="78" bestFit="1" customWidth="1"/>
    <col min="247" max="261" width="5" style="78" customWidth="1"/>
    <col min="262" max="270" width="0" style="78" hidden="1" customWidth="1"/>
    <col min="271" max="273" width="8" style="78" customWidth="1"/>
    <col min="274" max="274" width="2.33203125" style="78" customWidth="1"/>
    <col min="275" max="276" width="8" style="78" customWidth="1"/>
    <col min="277" max="501" width="8.88671875" style="78"/>
    <col min="502" max="502" width="14.5546875" style="78" bestFit="1" customWidth="1"/>
    <col min="503" max="517" width="5" style="78" customWidth="1"/>
    <col min="518" max="526" width="0" style="78" hidden="1" customWidth="1"/>
    <col min="527" max="529" width="8" style="78" customWidth="1"/>
    <col min="530" max="530" width="2.33203125" style="78" customWidth="1"/>
    <col min="531" max="532" width="8" style="78" customWidth="1"/>
    <col min="533" max="757" width="8.88671875" style="78"/>
    <col min="758" max="758" width="14.5546875" style="78" bestFit="1" customWidth="1"/>
    <col min="759" max="773" width="5" style="78" customWidth="1"/>
    <col min="774" max="782" width="0" style="78" hidden="1" customWidth="1"/>
    <col min="783" max="785" width="8" style="78" customWidth="1"/>
    <col min="786" max="786" width="2.33203125" style="78" customWidth="1"/>
    <col min="787" max="788" width="8" style="78" customWidth="1"/>
    <col min="789" max="1013" width="8.88671875" style="78"/>
    <col min="1014" max="1014" width="14.5546875" style="78" bestFit="1" customWidth="1"/>
    <col min="1015" max="1029" width="5" style="78" customWidth="1"/>
    <col min="1030" max="1038" width="0" style="78" hidden="1" customWidth="1"/>
    <col min="1039" max="1041" width="8" style="78" customWidth="1"/>
    <col min="1042" max="1042" width="2.33203125" style="78" customWidth="1"/>
    <col min="1043" max="1044" width="8" style="78" customWidth="1"/>
    <col min="1045" max="1269" width="8.88671875" style="78"/>
    <col min="1270" max="1270" width="14.5546875" style="78" bestFit="1" customWidth="1"/>
    <col min="1271" max="1285" width="5" style="78" customWidth="1"/>
    <col min="1286" max="1294" width="0" style="78" hidden="1" customWidth="1"/>
    <col min="1295" max="1297" width="8" style="78" customWidth="1"/>
    <col min="1298" max="1298" width="2.33203125" style="78" customWidth="1"/>
    <col min="1299" max="1300" width="8" style="78" customWidth="1"/>
    <col min="1301" max="1525" width="8.88671875" style="78"/>
    <col min="1526" max="1526" width="14.5546875" style="78" bestFit="1" customWidth="1"/>
    <col min="1527" max="1541" width="5" style="78" customWidth="1"/>
    <col min="1542" max="1550" width="0" style="78" hidden="1" customWidth="1"/>
    <col min="1551" max="1553" width="8" style="78" customWidth="1"/>
    <col min="1554" max="1554" width="2.33203125" style="78" customWidth="1"/>
    <col min="1555" max="1556" width="8" style="78" customWidth="1"/>
    <col min="1557" max="1781" width="8.88671875" style="78"/>
    <col min="1782" max="1782" width="14.5546875" style="78" bestFit="1" customWidth="1"/>
    <col min="1783" max="1797" width="5" style="78" customWidth="1"/>
    <col min="1798" max="1806" width="0" style="78" hidden="1" customWidth="1"/>
    <col min="1807" max="1809" width="8" style="78" customWidth="1"/>
    <col min="1810" max="1810" width="2.33203125" style="78" customWidth="1"/>
    <col min="1811" max="1812" width="8" style="78" customWidth="1"/>
    <col min="1813" max="2037" width="8.88671875" style="78"/>
    <col min="2038" max="2038" width="14.5546875" style="78" bestFit="1" customWidth="1"/>
    <col min="2039" max="2053" width="5" style="78" customWidth="1"/>
    <col min="2054" max="2062" width="0" style="78" hidden="1" customWidth="1"/>
    <col min="2063" max="2065" width="8" style="78" customWidth="1"/>
    <col min="2066" max="2066" width="2.33203125" style="78" customWidth="1"/>
    <col min="2067" max="2068" width="8" style="78" customWidth="1"/>
    <col min="2069" max="2293" width="8.88671875" style="78"/>
    <col min="2294" max="2294" width="14.5546875" style="78" bestFit="1" customWidth="1"/>
    <col min="2295" max="2309" width="5" style="78" customWidth="1"/>
    <col min="2310" max="2318" width="0" style="78" hidden="1" customWidth="1"/>
    <col min="2319" max="2321" width="8" style="78" customWidth="1"/>
    <col min="2322" max="2322" width="2.33203125" style="78" customWidth="1"/>
    <col min="2323" max="2324" width="8" style="78" customWidth="1"/>
    <col min="2325" max="2549" width="8.88671875" style="78"/>
    <col min="2550" max="2550" width="14.5546875" style="78" bestFit="1" customWidth="1"/>
    <col min="2551" max="2565" width="5" style="78" customWidth="1"/>
    <col min="2566" max="2574" width="0" style="78" hidden="1" customWidth="1"/>
    <col min="2575" max="2577" width="8" style="78" customWidth="1"/>
    <col min="2578" max="2578" width="2.33203125" style="78" customWidth="1"/>
    <col min="2579" max="2580" width="8" style="78" customWidth="1"/>
    <col min="2581" max="2805" width="8.88671875" style="78"/>
    <col min="2806" max="2806" width="14.5546875" style="78" bestFit="1" customWidth="1"/>
    <col min="2807" max="2821" width="5" style="78" customWidth="1"/>
    <col min="2822" max="2830" width="0" style="78" hidden="1" customWidth="1"/>
    <col min="2831" max="2833" width="8" style="78" customWidth="1"/>
    <col min="2834" max="2834" width="2.33203125" style="78" customWidth="1"/>
    <col min="2835" max="2836" width="8" style="78" customWidth="1"/>
    <col min="2837" max="3061" width="8.88671875" style="78"/>
    <col min="3062" max="3062" width="14.5546875" style="78" bestFit="1" customWidth="1"/>
    <col min="3063" max="3077" width="5" style="78" customWidth="1"/>
    <col min="3078" max="3086" width="0" style="78" hidden="1" customWidth="1"/>
    <col min="3087" max="3089" width="8" style="78" customWidth="1"/>
    <col min="3090" max="3090" width="2.33203125" style="78" customWidth="1"/>
    <col min="3091" max="3092" width="8" style="78" customWidth="1"/>
    <col min="3093" max="3317" width="8.88671875" style="78"/>
    <col min="3318" max="3318" width="14.5546875" style="78" bestFit="1" customWidth="1"/>
    <col min="3319" max="3333" width="5" style="78" customWidth="1"/>
    <col min="3334" max="3342" width="0" style="78" hidden="1" customWidth="1"/>
    <col min="3343" max="3345" width="8" style="78" customWidth="1"/>
    <col min="3346" max="3346" width="2.33203125" style="78" customWidth="1"/>
    <col min="3347" max="3348" width="8" style="78" customWidth="1"/>
    <col min="3349" max="3573" width="8.88671875" style="78"/>
    <col min="3574" max="3574" width="14.5546875" style="78" bestFit="1" customWidth="1"/>
    <col min="3575" max="3589" width="5" style="78" customWidth="1"/>
    <col min="3590" max="3598" width="0" style="78" hidden="1" customWidth="1"/>
    <col min="3599" max="3601" width="8" style="78" customWidth="1"/>
    <col min="3602" max="3602" width="2.33203125" style="78" customWidth="1"/>
    <col min="3603" max="3604" width="8" style="78" customWidth="1"/>
    <col min="3605" max="3829" width="8.88671875" style="78"/>
    <col min="3830" max="3830" width="14.5546875" style="78" bestFit="1" customWidth="1"/>
    <col min="3831" max="3845" width="5" style="78" customWidth="1"/>
    <col min="3846" max="3854" width="0" style="78" hidden="1" customWidth="1"/>
    <col min="3855" max="3857" width="8" style="78" customWidth="1"/>
    <col min="3858" max="3858" width="2.33203125" style="78" customWidth="1"/>
    <col min="3859" max="3860" width="8" style="78" customWidth="1"/>
    <col min="3861" max="4085" width="8.88671875" style="78"/>
    <col min="4086" max="4086" width="14.5546875" style="78" bestFit="1" customWidth="1"/>
    <col min="4087" max="4101" width="5" style="78" customWidth="1"/>
    <col min="4102" max="4110" width="0" style="78" hidden="1" customWidth="1"/>
    <col min="4111" max="4113" width="8" style="78" customWidth="1"/>
    <col min="4114" max="4114" width="2.33203125" style="78" customWidth="1"/>
    <col min="4115" max="4116" width="8" style="78" customWidth="1"/>
    <col min="4117" max="4341" width="8.88671875" style="78"/>
    <col min="4342" max="4342" width="14.5546875" style="78" bestFit="1" customWidth="1"/>
    <col min="4343" max="4357" width="5" style="78" customWidth="1"/>
    <col min="4358" max="4366" width="0" style="78" hidden="1" customWidth="1"/>
    <col min="4367" max="4369" width="8" style="78" customWidth="1"/>
    <col min="4370" max="4370" width="2.33203125" style="78" customWidth="1"/>
    <col min="4371" max="4372" width="8" style="78" customWidth="1"/>
    <col min="4373" max="4597" width="8.88671875" style="78"/>
    <col min="4598" max="4598" width="14.5546875" style="78" bestFit="1" customWidth="1"/>
    <col min="4599" max="4613" width="5" style="78" customWidth="1"/>
    <col min="4614" max="4622" width="0" style="78" hidden="1" customWidth="1"/>
    <col min="4623" max="4625" width="8" style="78" customWidth="1"/>
    <col min="4626" max="4626" width="2.33203125" style="78" customWidth="1"/>
    <col min="4627" max="4628" width="8" style="78" customWidth="1"/>
    <col min="4629" max="4853" width="8.88671875" style="78"/>
    <col min="4854" max="4854" width="14.5546875" style="78" bestFit="1" customWidth="1"/>
    <col min="4855" max="4869" width="5" style="78" customWidth="1"/>
    <col min="4870" max="4878" width="0" style="78" hidden="1" customWidth="1"/>
    <col min="4879" max="4881" width="8" style="78" customWidth="1"/>
    <col min="4882" max="4882" width="2.33203125" style="78" customWidth="1"/>
    <col min="4883" max="4884" width="8" style="78" customWidth="1"/>
    <col min="4885" max="5109" width="8.88671875" style="78"/>
    <col min="5110" max="5110" width="14.5546875" style="78" bestFit="1" customWidth="1"/>
    <col min="5111" max="5125" width="5" style="78" customWidth="1"/>
    <col min="5126" max="5134" width="0" style="78" hidden="1" customWidth="1"/>
    <col min="5135" max="5137" width="8" style="78" customWidth="1"/>
    <col min="5138" max="5138" width="2.33203125" style="78" customWidth="1"/>
    <col min="5139" max="5140" width="8" style="78" customWidth="1"/>
    <col min="5141" max="5365" width="8.88671875" style="78"/>
    <col min="5366" max="5366" width="14.5546875" style="78" bestFit="1" customWidth="1"/>
    <col min="5367" max="5381" width="5" style="78" customWidth="1"/>
    <col min="5382" max="5390" width="0" style="78" hidden="1" customWidth="1"/>
    <col min="5391" max="5393" width="8" style="78" customWidth="1"/>
    <col min="5394" max="5394" width="2.33203125" style="78" customWidth="1"/>
    <col min="5395" max="5396" width="8" style="78" customWidth="1"/>
    <col min="5397" max="5621" width="8.88671875" style="78"/>
    <col min="5622" max="5622" width="14.5546875" style="78" bestFit="1" customWidth="1"/>
    <col min="5623" max="5637" width="5" style="78" customWidth="1"/>
    <col min="5638" max="5646" width="0" style="78" hidden="1" customWidth="1"/>
    <col min="5647" max="5649" width="8" style="78" customWidth="1"/>
    <col min="5650" max="5650" width="2.33203125" style="78" customWidth="1"/>
    <col min="5651" max="5652" width="8" style="78" customWidth="1"/>
    <col min="5653" max="5877" width="8.88671875" style="78"/>
    <col min="5878" max="5878" width="14.5546875" style="78" bestFit="1" customWidth="1"/>
    <col min="5879" max="5893" width="5" style="78" customWidth="1"/>
    <col min="5894" max="5902" width="0" style="78" hidden="1" customWidth="1"/>
    <col min="5903" max="5905" width="8" style="78" customWidth="1"/>
    <col min="5906" max="5906" width="2.33203125" style="78" customWidth="1"/>
    <col min="5907" max="5908" width="8" style="78" customWidth="1"/>
    <col min="5909" max="6133" width="8.88671875" style="78"/>
    <col min="6134" max="6134" width="14.5546875" style="78" bestFit="1" customWidth="1"/>
    <col min="6135" max="6149" width="5" style="78" customWidth="1"/>
    <col min="6150" max="6158" width="0" style="78" hidden="1" customWidth="1"/>
    <col min="6159" max="6161" width="8" style="78" customWidth="1"/>
    <col min="6162" max="6162" width="2.33203125" style="78" customWidth="1"/>
    <col min="6163" max="6164" width="8" style="78" customWidth="1"/>
    <col min="6165" max="6389" width="8.88671875" style="78"/>
    <col min="6390" max="6390" width="14.5546875" style="78" bestFit="1" customWidth="1"/>
    <col min="6391" max="6405" width="5" style="78" customWidth="1"/>
    <col min="6406" max="6414" width="0" style="78" hidden="1" customWidth="1"/>
    <col min="6415" max="6417" width="8" style="78" customWidth="1"/>
    <col min="6418" max="6418" width="2.33203125" style="78" customWidth="1"/>
    <col min="6419" max="6420" width="8" style="78" customWidth="1"/>
    <col min="6421" max="6645" width="8.88671875" style="78"/>
    <col min="6646" max="6646" width="14.5546875" style="78" bestFit="1" customWidth="1"/>
    <col min="6647" max="6661" width="5" style="78" customWidth="1"/>
    <col min="6662" max="6670" width="0" style="78" hidden="1" customWidth="1"/>
    <col min="6671" max="6673" width="8" style="78" customWidth="1"/>
    <col min="6674" max="6674" width="2.33203125" style="78" customWidth="1"/>
    <col min="6675" max="6676" width="8" style="78" customWidth="1"/>
    <col min="6677" max="6901" width="8.88671875" style="78"/>
    <col min="6902" max="6902" width="14.5546875" style="78" bestFit="1" customWidth="1"/>
    <col min="6903" max="6917" width="5" style="78" customWidth="1"/>
    <col min="6918" max="6926" width="0" style="78" hidden="1" customWidth="1"/>
    <col min="6927" max="6929" width="8" style="78" customWidth="1"/>
    <col min="6930" max="6930" width="2.33203125" style="78" customWidth="1"/>
    <col min="6931" max="6932" width="8" style="78" customWidth="1"/>
    <col min="6933" max="7157" width="8.88671875" style="78"/>
    <col min="7158" max="7158" width="14.5546875" style="78" bestFit="1" customWidth="1"/>
    <col min="7159" max="7173" width="5" style="78" customWidth="1"/>
    <col min="7174" max="7182" width="0" style="78" hidden="1" customWidth="1"/>
    <col min="7183" max="7185" width="8" style="78" customWidth="1"/>
    <col min="7186" max="7186" width="2.33203125" style="78" customWidth="1"/>
    <col min="7187" max="7188" width="8" style="78" customWidth="1"/>
    <col min="7189" max="7413" width="8.88671875" style="78"/>
    <col min="7414" max="7414" width="14.5546875" style="78" bestFit="1" customWidth="1"/>
    <col min="7415" max="7429" width="5" style="78" customWidth="1"/>
    <col min="7430" max="7438" width="0" style="78" hidden="1" customWidth="1"/>
    <col min="7439" max="7441" width="8" style="78" customWidth="1"/>
    <col min="7442" max="7442" width="2.33203125" style="78" customWidth="1"/>
    <col min="7443" max="7444" width="8" style="78" customWidth="1"/>
    <col min="7445" max="7669" width="8.88671875" style="78"/>
    <col min="7670" max="7670" width="14.5546875" style="78" bestFit="1" customWidth="1"/>
    <col min="7671" max="7685" width="5" style="78" customWidth="1"/>
    <col min="7686" max="7694" width="0" style="78" hidden="1" customWidth="1"/>
    <col min="7695" max="7697" width="8" style="78" customWidth="1"/>
    <col min="7698" max="7698" width="2.33203125" style="78" customWidth="1"/>
    <col min="7699" max="7700" width="8" style="78" customWidth="1"/>
    <col min="7701" max="7925" width="8.88671875" style="78"/>
    <col min="7926" max="7926" width="14.5546875" style="78" bestFit="1" customWidth="1"/>
    <col min="7927" max="7941" width="5" style="78" customWidth="1"/>
    <col min="7942" max="7950" width="0" style="78" hidden="1" customWidth="1"/>
    <col min="7951" max="7953" width="8" style="78" customWidth="1"/>
    <col min="7954" max="7954" width="2.33203125" style="78" customWidth="1"/>
    <col min="7955" max="7956" width="8" style="78" customWidth="1"/>
    <col min="7957" max="8181" width="8.88671875" style="78"/>
    <col min="8182" max="8182" width="14.5546875" style="78" bestFit="1" customWidth="1"/>
    <col min="8183" max="8197" width="5" style="78" customWidth="1"/>
    <col min="8198" max="8206" width="0" style="78" hidden="1" customWidth="1"/>
    <col min="8207" max="8209" width="8" style="78" customWidth="1"/>
    <col min="8210" max="8210" width="2.33203125" style="78" customWidth="1"/>
    <col min="8211" max="8212" width="8" style="78" customWidth="1"/>
    <col min="8213" max="8437" width="8.88671875" style="78"/>
    <col min="8438" max="8438" width="14.5546875" style="78" bestFit="1" customWidth="1"/>
    <col min="8439" max="8453" width="5" style="78" customWidth="1"/>
    <col min="8454" max="8462" width="0" style="78" hidden="1" customWidth="1"/>
    <col min="8463" max="8465" width="8" style="78" customWidth="1"/>
    <col min="8466" max="8466" width="2.33203125" style="78" customWidth="1"/>
    <col min="8467" max="8468" width="8" style="78" customWidth="1"/>
    <col min="8469" max="8693" width="8.88671875" style="78"/>
    <col min="8694" max="8694" width="14.5546875" style="78" bestFit="1" customWidth="1"/>
    <col min="8695" max="8709" width="5" style="78" customWidth="1"/>
    <col min="8710" max="8718" width="0" style="78" hidden="1" customWidth="1"/>
    <col min="8719" max="8721" width="8" style="78" customWidth="1"/>
    <col min="8722" max="8722" width="2.33203125" style="78" customWidth="1"/>
    <col min="8723" max="8724" width="8" style="78" customWidth="1"/>
    <col min="8725" max="8949" width="8.88671875" style="78"/>
    <col min="8950" max="8950" width="14.5546875" style="78" bestFit="1" customWidth="1"/>
    <col min="8951" max="8965" width="5" style="78" customWidth="1"/>
    <col min="8966" max="8974" width="0" style="78" hidden="1" customWidth="1"/>
    <col min="8975" max="8977" width="8" style="78" customWidth="1"/>
    <col min="8978" max="8978" width="2.33203125" style="78" customWidth="1"/>
    <col min="8979" max="8980" width="8" style="78" customWidth="1"/>
    <col min="8981" max="9205" width="8.88671875" style="78"/>
    <col min="9206" max="9206" width="14.5546875" style="78" bestFit="1" customWidth="1"/>
    <col min="9207" max="9221" width="5" style="78" customWidth="1"/>
    <col min="9222" max="9230" width="0" style="78" hidden="1" customWidth="1"/>
    <col min="9231" max="9233" width="8" style="78" customWidth="1"/>
    <col min="9234" max="9234" width="2.33203125" style="78" customWidth="1"/>
    <col min="9235" max="9236" width="8" style="78" customWidth="1"/>
    <col min="9237" max="9461" width="8.88671875" style="78"/>
    <col min="9462" max="9462" width="14.5546875" style="78" bestFit="1" customWidth="1"/>
    <col min="9463" max="9477" width="5" style="78" customWidth="1"/>
    <col min="9478" max="9486" width="0" style="78" hidden="1" customWidth="1"/>
    <col min="9487" max="9489" width="8" style="78" customWidth="1"/>
    <col min="9490" max="9490" width="2.33203125" style="78" customWidth="1"/>
    <col min="9491" max="9492" width="8" style="78" customWidth="1"/>
    <col min="9493" max="9717" width="8.88671875" style="78"/>
    <col min="9718" max="9718" width="14.5546875" style="78" bestFit="1" customWidth="1"/>
    <col min="9719" max="9733" width="5" style="78" customWidth="1"/>
    <col min="9734" max="9742" width="0" style="78" hidden="1" customWidth="1"/>
    <col min="9743" max="9745" width="8" style="78" customWidth="1"/>
    <col min="9746" max="9746" width="2.33203125" style="78" customWidth="1"/>
    <col min="9747" max="9748" width="8" style="78" customWidth="1"/>
    <col min="9749" max="9973" width="8.88671875" style="78"/>
    <col min="9974" max="9974" width="14.5546875" style="78" bestFit="1" customWidth="1"/>
    <col min="9975" max="9989" width="5" style="78" customWidth="1"/>
    <col min="9990" max="9998" width="0" style="78" hidden="1" customWidth="1"/>
    <col min="9999" max="10001" width="8" style="78" customWidth="1"/>
    <col min="10002" max="10002" width="2.33203125" style="78" customWidth="1"/>
    <col min="10003" max="10004" width="8" style="78" customWidth="1"/>
    <col min="10005" max="10229" width="8.88671875" style="78"/>
    <col min="10230" max="10230" width="14.5546875" style="78" bestFit="1" customWidth="1"/>
    <col min="10231" max="10245" width="5" style="78" customWidth="1"/>
    <col min="10246" max="10254" width="0" style="78" hidden="1" customWidth="1"/>
    <col min="10255" max="10257" width="8" style="78" customWidth="1"/>
    <col min="10258" max="10258" width="2.33203125" style="78" customWidth="1"/>
    <col min="10259" max="10260" width="8" style="78" customWidth="1"/>
    <col min="10261" max="10485" width="8.88671875" style="78"/>
    <col min="10486" max="10486" width="14.5546875" style="78" bestFit="1" customWidth="1"/>
    <col min="10487" max="10501" width="5" style="78" customWidth="1"/>
    <col min="10502" max="10510" width="0" style="78" hidden="1" customWidth="1"/>
    <col min="10511" max="10513" width="8" style="78" customWidth="1"/>
    <col min="10514" max="10514" width="2.33203125" style="78" customWidth="1"/>
    <col min="10515" max="10516" width="8" style="78" customWidth="1"/>
    <col min="10517" max="10741" width="8.88671875" style="78"/>
    <col min="10742" max="10742" width="14.5546875" style="78" bestFit="1" customWidth="1"/>
    <col min="10743" max="10757" width="5" style="78" customWidth="1"/>
    <col min="10758" max="10766" width="0" style="78" hidden="1" customWidth="1"/>
    <col min="10767" max="10769" width="8" style="78" customWidth="1"/>
    <col min="10770" max="10770" width="2.33203125" style="78" customWidth="1"/>
    <col min="10771" max="10772" width="8" style="78" customWidth="1"/>
    <col min="10773" max="10997" width="8.88671875" style="78"/>
    <col min="10998" max="10998" width="14.5546875" style="78" bestFit="1" customWidth="1"/>
    <col min="10999" max="11013" width="5" style="78" customWidth="1"/>
    <col min="11014" max="11022" width="0" style="78" hidden="1" customWidth="1"/>
    <col min="11023" max="11025" width="8" style="78" customWidth="1"/>
    <col min="11026" max="11026" width="2.33203125" style="78" customWidth="1"/>
    <col min="11027" max="11028" width="8" style="78" customWidth="1"/>
    <col min="11029" max="11253" width="8.88671875" style="78"/>
    <col min="11254" max="11254" width="14.5546875" style="78" bestFit="1" customWidth="1"/>
    <col min="11255" max="11269" width="5" style="78" customWidth="1"/>
    <col min="11270" max="11278" width="0" style="78" hidden="1" customWidth="1"/>
    <col min="11279" max="11281" width="8" style="78" customWidth="1"/>
    <col min="11282" max="11282" width="2.33203125" style="78" customWidth="1"/>
    <col min="11283" max="11284" width="8" style="78" customWidth="1"/>
    <col min="11285" max="11509" width="8.88671875" style="78"/>
    <col min="11510" max="11510" width="14.5546875" style="78" bestFit="1" customWidth="1"/>
    <col min="11511" max="11525" width="5" style="78" customWidth="1"/>
    <col min="11526" max="11534" width="0" style="78" hidden="1" customWidth="1"/>
    <col min="11535" max="11537" width="8" style="78" customWidth="1"/>
    <col min="11538" max="11538" width="2.33203125" style="78" customWidth="1"/>
    <col min="11539" max="11540" width="8" style="78" customWidth="1"/>
    <col min="11541" max="11765" width="8.88671875" style="78"/>
    <col min="11766" max="11766" width="14.5546875" style="78" bestFit="1" customWidth="1"/>
    <col min="11767" max="11781" width="5" style="78" customWidth="1"/>
    <col min="11782" max="11790" width="0" style="78" hidden="1" customWidth="1"/>
    <col min="11791" max="11793" width="8" style="78" customWidth="1"/>
    <col min="11794" max="11794" width="2.33203125" style="78" customWidth="1"/>
    <col min="11795" max="11796" width="8" style="78" customWidth="1"/>
    <col min="11797" max="12021" width="8.88671875" style="78"/>
    <col min="12022" max="12022" width="14.5546875" style="78" bestFit="1" customWidth="1"/>
    <col min="12023" max="12037" width="5" style="78" customWidth="1"/>
    <col min="12038" max="12046" width="0" style="78" hidden="1" customWidth="1"/>
    <col min="12047" max="12049" width="8" style="78" customWidth="1"/>
    <col min="12050" max="12050" width="2.33203125" style="78" customWidth="1"/>
    <col min="12051" max="12052" width="8" style="78" customWidth="1"/>
    <col min="12053" max="12277" width="8.88671875" style="78"/>
    <col min="12278" max="12278" width="14.5546875" style="78" bestFit="1" customWidth="1"/>
    <col min="12279" max="12293" width="5" style="78" customWidth="1"/>
    <col min="12294" max="12302" width="0" style="78" hidden="1" customWidth="1"/>
    <col min="12303" max="12305" width="8" style="78" customWidth="1"/>
    <col min="12306" max="12306" width="2.33203125" style="78" customWidth="1"/>
    <col min="12307" max="12308" width="8" style="78" customWidth="1"/>
    <col min="12309" max="12533" width="8.88671875" style="78"/>
    <col min="12534" max="12534" width="14.5546875" style="78" bestFit="1" customWidth="1"/>
    <col min="12535" max="12549" width="5" style="78" customWidth="1"/>
    <col min="12550" max="12558" width="0" style="78" hidden="1" customWidth="1"/>
    <col min="12559" max="12561" width="8" style="78" customWidth="1"/>
    <col min="12562" max="12562" width="2.33203125" style="78" customWidth="1"/>
    <col min="12563" max="12564" width="8" style="78" customWidth="1"/>
    <col min="12565" max="12789" width="8.88671875" style="78"/>
    <col min="12790" max="12790" width="14.5546875" style="78" bestFit="1" customWidth="1"/>
    <col min="12791" max="12805" width="5" style="78" customWidth="1"/>
    <col min="12806" max="12814" width="0" style="78" hidden="1" customWidth="1"/>
    <col min="12815" max="12817" width="8" style="78" customWidth="1"/>
    <col min="12818" max="12818" width="2.33203125" style="78" customWidth="1"/>
    <col min="12819" max="12820" width="8" style="78" customWidth="1"/>
    <col min="12821" max="13045" width="8.88671875" style="78"/>
    <col min="13046" max="13046" width="14.5546875" style="78" bestFit="1" customWidth="1"/>
    <col min="13047" max="13061" width="5" style="78" customWidth="1"/>
    <col min="13062" max="13070" width="0" style="78" hidden="1" customWidth="1"/>
    <col min="13071" max="13073" width="8" style="78" customWidth="1"/>
    <col min="13074" max="13074" width="2.33203125" style="78" customWidth="1"/>
    <col min="13075" max="13076" width="8" style="78" customWidth="1"/>
    <col min="13077" max="13301" width="8.88671875" style="78"/>
    <col min="13302" max="13302" width="14.5546875" style="78" bestFit="1" customWidth="1"/>
    <col min="13303" max="13317" width="5" style="78" customWidth="1"/>
    <col min="13318" max="13326" width="0" style="78" hidden="1" customWidth="1"/>
    <col min="13327" max="13329" width="8" style="78" customWidth="1"/>
    <col min="13330" max="13330" width="2.33203125" style="78" customWidth="1"/>
    <col min="13331" max="13332" width="8" style="78" customWidth="1"/>
    <col min="13333" max="13557" width="8.88671875" style="78"/>
    <col min="13558" max="13558" width="14.5546875" style="78" bestFit="1" customWidth="1"/>
    <col min="13559" max="13573" width="5" style="78" customWidth="1"/>
    <col min="13574" max="13582" width="0" style="78" hidden="1" customWidth="1"/>
    <col min="13583" max="13585" width="8" style="78" customWidth="1"/>
    <col min="13586" max="13586" width="2.33203125" style="78" customWidth="1"/>
    <col min="13587" max="13588" width="8" style="78" customWidth="1"/>
    <col min="13589" max="13813" width="8.88671875" style="78"/>
    <col min="13814" max="13814" width="14.5546875" style="78" bestFit="1" customWidth="1"/>
    <col min="13815" max="13829" width="5" style="78" customWidth="1"/>
    <col min="13830" max="13838" width="0" style="78" hidden="1" customWidth="1"/>
    <col min="13839" max="13841" width="8" style="78" customWidth="1"/>
    <col min="13842" max="13842" width="2.33203125" style="78" customWidth="1"/>
    <col min="13843" max="13844" width="8" style="78" customWidth="1"/>
    <col min="13845" max="14069" width="8.88671875" style="78"/>
    <col min="14070" max="14070" width="14.5546875" style="78" bestFit="1" customWidth="1"/>
    <col min="14071" max="14085" width="5" style="78" customWidth="1"/>
    <col min="14086" max="14094" width="0" style="78" hidden="1" customWidth="1"/>
    <col min="14095" max="14097" width="8" style="78" customWidth="1"/>
    <col min="14098" max="14098" width="2.33203125" style="78" customWidth="1"/>
    <col min="14099" max="14100" width="8" style="78" customWidth="1"/>
    <col min="14101" max="14325" width="8.88671875" style="78"/>
    <col min="14326" max="14326" width="14.5546875" style="78" bestFit="1" customWidth="1"/>
    <col min="14327" max="14341" width="5" style="78" customWidth="1"/>
    <col min="14342" max="14350" width="0" style="78" hidden="1" customWidth="1"/>
    <col min="14351" max="14353" width="8" style="78" customWidth="1"/>
    <col min="14354" max="14354" width="2.33203125" style="78" customWidth="1"/>
    <col min="14355" max="14356" width="8" style="78" customWidth="1"/>
    <col min="14357" max="14581" width="8.88671875" style="78"/>
    <col min="14582" max="14582" width="14.5546875" style="78" bestFit="1" customWidth="1"/>
    <col min="14583" max="14597" width="5" style="78" customWidth="1"/>
    <col min="14598" max="14606" width="0" style="78" hidden="1" customWidth="1"/>
    <col min="14607" max="14609" width="8" style="78" customWidth="1"/>
    <col min="14610" max="14610" width="2.33203125" style="78" customWidth="1"/>
    <col min="14611" max="14612" width="8" style="78" customWidth="1"/>
    <col min="14613" max="14837" width="8.88671875" style="78"/>
    <col min="14838" max="14838" width="14.5546875" style="78" bestFit="1" customWidth="1"/>
    <col min="14839" max="14853" width="5" style="78" customWidth="1"/>
    <col min="14854" max="14862" width="0" style="78" hidden="1" customWidth="1"/>
    <col min="14863" max="14865" width="8" style="78" customWidth="1"/>
    <col min="14866" max="14866" width="2.33203125" style="78" customWidth="1"/>
    <col min="14867" max="14868" width="8" style="78" customWidth="1"/>
    <col min="14869" max="15093" width="8.88671875" style="78"/>
    <col min="15094" max="15094" width="14.5546875" style="78" bestFit="1" customWidth="1"/>
    <col min="15095" max="15109" width="5" style="78" customWidth="1"/>
    <col min="15110" max="15118" width="0" style="78" hidden="1" customWidth="1"/>
    <col min="15119" max="15121" width="8" style="78" customWidth="1"/>
    <col min="15122" max="15122" width="2.33203125" style="78" customWidth="1"/>
    <col min="15123" max="15124" width="8" style="78" customWidth="1"/>
    <col min="15125" max="15349" width="8.88671875" style="78"/>
    <col min="15350" max="15350" width="14.5546875" style="78" bestFit="1" customWidth="1"/>
    <col min="15351" max="15365" width="5" style="78" customWidth="1"/>
    <col min="15366" max="15374" width="0" style="78" hidden="1" customWidth="1"/>
    <col min="15375" max="15377" width="8" style="78" customWidth="1"/>
    <col min="15378" max="15378" width="2.33203125" style="78" customWidth="1"/>
    <col min="15379" max="15380" width="8" style="78" customWidth="1"/>
    <col min="15381" max="15605" width="8.88671875" style="78"/>
    <col min="15606" max="15606" width="14.5546875" style="78" bestFit="1" customWidth="1"/>
    <col min="15607" max="15621" width="5" style="78" customWidth="1"/>
    <col min="15622" max="15630" width="0" style="78" hidden="1" customWidth="1"/>
    <col min="15631" max="15633" width="8" style="78" customWidth="1"/>
    <col min="15634" max="15634" width="2.33203125" style="78" customWidth="1"/>
    <col min="15635" max="15636" width="8" style="78" customWidth="1"/>
    <col min="15637" max="15861" width="8.88671875" style="78"/>
    <col min="15862" max="15862" width="14.5546875" style="78" bestFit="1" customWidth="1"/>
    <col min="15863" max="15877" width="5" style="78" customWidth="1"/>
    <col min="15878" max="15886" width="0" style="78" hidden="1" customWidth="1"/>
    <col min="15887" max="15889" width="8" style="78" customWidth="1"/>
    <col min="15890" max="15890" width="2.33203125" style="78" customWidth="1"/>
    <col min="15891" max="15892" width="8" style="78" customWidth="1"/>
    <col min="15893" max="16117" width="8.88671875" style="78"/>
    <col min="16118" max="16118" width="14.5546875" style="78" bestFit="1" customWidth="1"/>
    <col min="16119" max="16133" width="5" style="78" customWidth="1"/>
    <col min="16134" max="16142" width="0" style="78" hidden="1" customWidth="1"/>
    <col min="16143" max="16145" width="8" style="78" customWidth="1"/>
    <col min="16146" max="16146" width="2.33203125" style="78" customWidth="1"/>
    <col min="16147" max="16148" width="8" style="78" customWidth="1"/>
    <col min="16149" max="16384" width="8.88671875" style="78"/>
  </cols>
  <sheetData>
    <row r="1" spans="1:20" ht="20.25" customHeight="1" x14ac:dyDescent="0.3">
      <c r="A1" s="278" t="s">
        <v>79</v>
      </c>
      <c r="B1" s="279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8" t="s">
        <v>22</v>
      </c>
      <c r="P1" s="259" t="s">
        <v>23</v>
      </c>
      <c r="Q1" s="259" t="s">
        <v>24</v>
      </c>
      <c r="R1" s="259"/>
      <c r="S1" s="259"/>
      <c r="T1" s="261"/>
    </row>
    <row r="2" spans="1:20" ht="30" customHeight="1" thickBot="1" x14ac:dyDescent="0.35">
      <c r="A2" s="280"/>
      <c r="B2" s="281"/>
      <c r="C2" s="244" t="str">
        <f>B3</f>
        <v>Blue Volley Kučery A</v>
      </c>
      <c r="D2" s="260"/>
      <c r="E2" s="262"/>
      <c r="F2" s="244" t="str">
        <f>B5</f>
        <v>Green Baška B</v>
      </c>
      <c r="G2" s="260"/>
      <c r="H2" s="262"/>
      <c r="I2" s="244" t="str">
        <f>B7</f>
        <v>Volejbal Ostrava D</v>
      </c>
      <c r="J2" s="260"/>
      <c r="K2" s="262"/>
      <c r="L2" s="244" t="str">
        <f>B9</f>
        <v>Blue Formana A</v>
      </c>
      <c r="M2" s="260"/>
      <c r="N2" s="262"/>
      <c r="O2" s="269"/>
      <c r="P2" s="260"/>
      <c r="Q2" s="260"/>
      <c r="R2" s="260"/>
      <c r="S2" s="260"/>
      <c r="T2" s="262"/>
    </row>
    <row r="3" spans="1:20" ht="30" customHeight="1" x14ac:dyDescent="0.3">
      <c r="A3" s="243" t="s">
        <v>18</v>
      </c>
      <c r="B3" s="245" t="s">
        <v>52</v>
      </c>
      <c r="C3" s="62"/>
      <c r="D3" s="63"/>
      <c r="E3" s="64"/>
      <c r="F3" s="23">
        <v>12</v>
      </c>
      <c r="G3" s="24" t="s">
        <v>26</v>
      </c>
      <c r="H3" s="25">
        <v>15</v>
      </c>
      <c r="I3" s="23">
        <v>13</v>
      </c>
      <c r="J3" s="24" t="s">
        <v>26</v>
      </c>
      <c r="K3" s="25">
        <v>15</v>
      </c>
      <c r="L3" s="23">
        <v>15</v>
      </c>
      <c r="M3" s="24" t="s">
        <v>26</v>
      </c>
      <c r="N3" s="25">
        <v>0</v>
      </c>
      <c r="O3" s="247">
        <f>SUM(IF(C3&gt;E3,1,0),IF(F3&gt;H3,1,0),IF(I3&gt;K3,1,0),IF(L3&gt;N3,1,0),IF(C4&gt;E4,1,0),IF(F4&gt;H4,1,0),IF(I4&gt;K4,1,0),IF(L4&gt;N4,1,0))</f>
        <v>3</v>
      </c>
      <c r="P3" s="274">
        <v>11</v>
      </c>
      <c r="Q3" s="249">
        <f>C3+F3+I3+L3+F4+I4+L4+C4</f>
        <v>80</v>
      </c>
      <c r="R3" s="249" t="s">
        <v>26</v>
      </c>
      <c r="S3" s="249">
        <f>H3+K3+N3+H4+K4+N4+E3+E4</f>
        <v>57</v>
      </c>
      <c r="T3" s="251">
        <f>Q3/S3</f>
        <v>1.4035087719298245</v>
      </c>
    </row>
    <row r="4" spans="1:20" ht="30" customHeight="1" thickBot="1" x14ac:dyDescent="0.35">
      <c r="A4" s="257"/>
      <c r="B4" s="258"/>
      <c r="C4" s="65"/>
      <c r="D4" s="66"/>
      <c r="E4" s="67"/>
      <c r="F4" s="31">
        <v>14</v>
      </c>
      <c r="G4" s="32" t="s">
        <v>26</v>
      </c>
      <c r="H4" s="33">
        <v>11</v>
      </c>
      <c r="I4" s="31">
        <v>11</v>
      </c>
      <c r="J4" s="32" t="s">
        <v>26</v>
      </c>
      <c r="K4" s="33">
        <v>16</v>
      </c>
      <c r="L4" s="31">
        <v>15</v>
      </c>
      <c r="M4" s="32" t="s">
        <v>26</v>
      </c>
      <c r="N4" s="33">
        <v>0</v>
      </c>
      <c r="O4" s="247"/>
      <c r="P4" s="274"/>
      <c r="Q4" s="249"/>
      <c r="R4" s="249"/>
      <c r="S4" s="249"/>
      <c r="T4" s="251"/>
    </row>
    <row r="5" spans="1:20" ht="30" customHeight="1" thickTop="1" x14ac:dyDescent="0.3">
      <c r="A5" s="253" t="s">
        <v>19</v>
      </c>
      <c r="B5" s="254" t="s">
        <v>70</v>
      </c>
      <c r="C5" s="35">
        <f>H3</f>
        <v>15</v>
      </c>
      <c r="D5" s="36" t="s">
        <v>26</v>
      </c>
      <c r="E5" s="37">
        <f>F3</f>
        <v>12</v>
      </c>
      <c r="F5" s="68"/>
      <c r="G5" s="69"/>
      <c r="H5" s="70"/>
      <c r="I5" s="41">
        <v>14</v>
      </c>
      <c r="J5" s="42" t="s">
        <v>26</v>
      </c>
      <c r="K5" s="43">
        <v>16</v>
      </c>
      <c r="L5" s="41">
        <v>15</v>
      </c>
      <c r="M5" s="42" t="s">
        <v>26</v>
      </c>
      <c r="N5" s="43">
        <v>0</v>
      </c>
      <c r="O5" s="255">
        <f>SUM(IF(C5&gt;E5,1,0),IF(F5&gt;H5,1,0),IF(I5&gt;K5,1,0),IF(L5&gt;N5,1,0),IF(C6&gt;E6,1,0),IF(F6&gt;H6,1,0),IF(I6&gt;K6,1,0),IF(L6&gt;N6,1,0))</f>
        <v>3</v>
      </c>
      <c r="P5" s="276">
        <v>10</v>
      </c>
      <c r="Q5" s="239">
        <f>C5+F5+I5+L5+F6+I6+L6+C6</f>
        <v>80</v>
      </c>
      <c r="R5" s="239" t="s">
        <v>26</v>
      </c>
      <c r="S5" s="239">
        <f>H5+K5+N5+H6+K6+N6+E5+E6</f>
        <v>55</v>
      </c>
      <c r="T5" s="241">
        <f>Q5/S5</f>
        <v>1.4545454545454546</v>
      </c>
    </row>
    <row r="6" spans="1:20" ht="30" customHeight="1" thickBot="1" x14ac:dyDescent="0.35">
      <c r="A6" s="253"/>
      <c r="B6" s="254"/>
      <c r="C6" s="47">
        <f>H4</f>
        <v>11</v>
      </c>
      <c r="D6" s="48" t="s">
        <v>26</v>
      </c>
      <c r="E6" s="49">
        <f>F4</f>
        <v>14</v>
      </c>
      <c r="F6" s="65"/>
      <c r="G6" s="66"/>
      <c r="H6" s="67"/>
      <c r="I6" s="31">
        <v>10</v>
      </c>
      <c r="J6" s="32" t="s">
        <v>26</v>
      </c>
      <c r="K6" s="33">
        <v>13</v>
      </c>
      <c r="L6" s="31">
        <v>15</v>
      </c>
      <c r="M6" s="32" t="s">
        <v>26</v>
      </c>
      <c r="N6" s="33">
        <v>0</v>
      </c>
      <c r="O6" s="256"/>
      <c r="P6" s="277"/>
      <c r="Q6" s="240"/>
      <c r="R6" s="240"/>
      <c r="S6" s="240"/>
      <c r="T6" s="242"/>
    </row>
    <row r="7" spans="1:20" ht="30" customHeight="1" thickTop="1" x14ac:dyDescent="0.3">
      <c r="A7" s="253" t="s">
        <v>20</v>
      </c>
      <c r="B7" s="254" t="s">
        <v>40</v>
      </c>
      <c r="C7" s="51">
        <f>K3</f>
        <v>15</v>
      </c>
      <c r="D7" s="52" t="s">
        <v>26</v>
      </c>
      <c r="E7" s="53">
        <f>I3</f>
        <v>13</v>
      </c>
      <c r="F7" s="51">
        <f>K5</f>
        <v>16</v>
      </c>
      <c r="G7" s="52" t="s">
        <v>26</v>
      </c>
      <c r="H7" s="53">
        <f>I5</f>
        <v>14</v>
      </c>
      <c r="I7" s="68"/>
      <c r="J7" s="69"/>
      <c r="K7" s="70"/>
      <c r="L7" s="23">
        <v>15</v>
      </c>
      <c r="M7" s="24" t="s">
        <v>26</v>
      </c>
      <c r="N7" s="25">
        <v>0</v>
      </c>
      <c r="O7" s="255">
        <f>SUM(IF(C7&gt;E7,1,0),IF(F7&gt;H7,1,0),IF(I7&gt;K7,1,0),IF(L7&gt;N7,1,0),IF(C8&gt;E8,1,0),IF(F8&gt;H8,1,0),IF(I8&gt;K8,1,0),IF(L8&gt;N8,1,0))</f>
        <v>6</v>
      </c>
      <c r="P7" s="276">
        <v>9</v>
      </c>
      <c r="Q7" s="239">
        <f>C7+F7+I7+L7+F8+I8+L8+C8</f>
        <v>90</v>
      </c>
      <c r="R7" s="239" t="s">
        <v>26</v>
      </c>
      <c r="S7" s="239">
        <f>H7+K7+N7+H8+K8+N8+E7+E8</f>
        <v>48</v>
      </c>
      <c r="T7" s="241">
        <f>Q7/S7</f>
        <v>1.875</v>
      </c>
    </row>
    <row r="8" spans="1:20" ht="30" customHeight="1" thickBot="1" x14ac:dyDescent="0.35">
      <c r="A8" s="253"/>
      <c r="B8" s="254"/>
      <c r="C8" s="47">
        <f>K4</f>
        <v>16</v>
      </c>
      <c r="D8" s="48" t="s">
        <v>26</v>
      </c>
      <c r="E8" s="49">
        <f>I4</f>
        <v>11</v>
      </c>
      <c r="F8" s="47">
        <f>K6</f>
        <v>13</v>
      </c>
      <c r="G8" s="48" t="s">
        <v>26</v>
      </c>
      <c r="H8" s="49">
        <f>I6</f>
        <v>10</v>
      </c>
      <c r="I8" s="65"/>
      <c r="J8" s="66"/>
      <c r="K8" s="67"/>
      <c r="L8" s="31">
        <v>15</v>
      </c>
      <c r="M8" s="54" t="s">
        <v>26</v>
      </c>
      <c r="N8" s="33">
        <v>0</v>
      </c>
      <c r="O8" s="256"/>
      <c r="P8" s="277"/>
      <c r="Q8" s="240"/>
      <c r="R8" s="240"/>
      <c r="S8" s="240"/>
      <c r="T8" s="242"/>
    </row>
    <row r="9" spans="1:20" ht="30" customHeight="1" thickTop="1" x14ac:dyDescent="0.3">
      <c r="A9" s="243" t="s">
        <v>21</v>
      </c>
      <c r="B9" s="245" t="s">
        <v>78</v>
      </c>
      <c r="C9" s="35">
        <f>N3</f>
        <v>0</v>
      </c>
      <c r="D9" s="36" t="s">
        <v>26</v>
      </c>
      <c r="E9" s="37">
        <f>L3</f>
        <v>15</v>
      </c>
      <c r="F9" s="35">
        <f>N5</f>
        <v>0</v>
      </c>
      <c r="G9" s="36" t="s">
        <v>26</v>
      </c>
      <c r="H9" s="37">
        <f>L5</f>
        <v>15</v>
      </c>
      <c r="I9" s="35">
        <f>N7</f>
        <v>0</v>
      </c>
      <c r="J9" s="36" t="s">
        <v>26</v>
      </c>
      <c r="K9" s="37">
        <f>L7</f>
        <v>15</v>
      </c>
      <c r="L9" s="68"/>
      <c r="M9" s="69"/>
      <c r="N9" s="70"/>
      <c r="O9" s="247">
        <f>SUM(IF(C9&gt;E9,1,0),IF(F9&gt;H9,1,0),IF(I9&gt;K9,1,0),IF(L9&gt;N9,1,0),IF(C10&gt;E10,1,0),IF(F10&gt;H10,1,0),IF(I10&gt;K10,1,0),IF(L10&gt;N10,1,0))</f>
        <v>0</v>
      </c>
      <c r="P9" s="274">
        <v>12</v>
      </c>
      <c r="Q9" s="249">
        <f>C9+F9+I9+L9+F10+I10+L10+C10</f>
        <v>0</v>
      </c>
      <c r="R9" s="249" t="s">
        <v>26</v>
      </c>
      <c r="S9" s="249">
        <f>H9+K9+N9+H10+K10+N10+E9+E10</f>
        <v>90</v>
      </c>
      <c r="T9" s="251">
        <f>Q9/S9</f>
        <v>0</v>
      </c>
    </row>
    <row r="10" spans="1:20" ht="30" customHeight="1" thickBot="1" x14ac:dyDescent="0.35">
      <c r="A10" s="244"/>
      <c r="B10" s="246"/>
      <c r="C10" s="56">
        <f>N4</f>
        <v>0</v>
      </c>
      <c r="D10" s="57" t="s">
        <v>26</v>
      </c>
      <c r="E10" s="58">
        <f>L4</f>
        <v>15</v>
      </c>
      <c r="F10" s="56">
        <f>N6</f>
        <v>0</v>
      </c>
      <c r="G10" s="57" t="s">
        <v>26</v>
      </c>
      <c r="H10" s="58">
        <f>L6</f>
        <v>15</v>
      </c>
      <c r="I10" s="56">
        <f>N8</f>
        <v>0</v>
      </c>
      <c r="J10" s="57" t="s">
        <v>26</v>
      </c>
      <c r="K10" s="58">
        <f>L8</f>
        <v>15</v>
      </c>
      <c r="L10" s="72"/>
      <c r="M10" s="73"/>
      <c r="N10" s="74"/>
      <c r="O10" s="248"/>
      <c r="P10" s="275"/>
      <c r="Q10" s="250"/>
      <c r="R10" s="250"/>
      <c r="S10" s="250"/>
      <c r="T10" s="252"/>
    </row>
  </sheetData>
  <mergeCells count="44">
    <mergeCell ref="A1:B2"/>
    <mergeCell ref="C1:E1"/>
    <mergeCell ref="F1:H1"/>
    <mergeCell ref="I1:K1"/>
    <mergeCell ref="L1:N1"/>
    <mergeCell ref="Q1:T2"/>
    <mergeCell ref="C2:E2"/>
    <mergeCell ref="F2:H2"/>
    <mergeCell ref="I2:K2"/>
    <mergeCell ref="L2:N2"/>
    <mergeCell ref="O1:O2"/>
    <mergeCell ref="P1:P2"/>
    <mergeCell ref="R3:R4"/>
    <mergeCell ref="S3:S4"/>
    <mergeCell ref="T3:T4"/>
    <mergeCell ref="A5:A6"/>
    <mergeCell ref="B5:B6"/>
    <mergeCell ref="O5:O6"/>
    <mergeCell ref="P5:P6"/>
    <mergeCell ref="Q5:Q6"/>
    <mergeCell ref="R5:R6"/>
    <mergeCell ref="S5:S6"/>
    <mergeCell ref="T5:T6"/>
    <mergeCell ref="A3:A4"/>
    <mergeCell ref="B3:B4"/>
    <mergeCell ref="O3:O4"/>
    <mergeCell ref="P3:P4"/>
    <mergeCell ref="Q3:Q4"/>
    <mergeCell ref="R7:R8"/>
    <mergeCell ref="S7:S8"/>
    <mergeCell ref="T7:T8"/>
    <mergeCell ref="A9:A10"/>
    <mergeCell ref="B9:B10"/>
    <mergeCell ref="O9:O10"/>
    <mergeCell ref="P9:P10"/>
    <mergeCell ref="Q9:Q10"/>
    <mergeCell ref="R9:R10"/>
    <mergeCell ref="S9:S10"/>
    <mergeCell ref="T9:T10"/>
    <mergeCell ref="A7:A8"/>
    <mergeCell ref="B7:B8"/>
    <mergeCell ref="O7:O8"/>
    <mergeCell ref="P7:P8"/>
    <mergeCell ref="Q7:Q8"/>
  </mergeCells>
  <pageMargins left="0.7" right="0.7" top="0.78740157499999996" bottom="0.78740157499999996" header="0.3" footer="0.3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3B788-6F95-4604-9FF5-AA7B74D7629F}">
  <sheetPr>
    <tabColor rgb="FFFFC000"/>
  </sheetPr>
  <dimension ref="A1:T10"/>
  <sheetViews>
    <sheetView zoomScale="85" zoomScaleNormal="85" workbookViewId="0">
      <selection activeCell="T17" sqref="T17"/>
    </sheetView>
  </sheetViews>
  <sheetFormatPr defaultRowHeight="14.4" x14ac:dyDescent="0.3"/>
  <cols>
    <col min="1" max="1" width="5.5546875" style="78" customWidth="1"/>
    <col min="2" max="2" width="20.44140625" style="78" customWidth="1"/>
    <col min="3" max="13" width="5" style="78" customWidth="1"/>
    <col min="14" max="14" width="5.6640625" style="78" customWidth="1"/>
    <col min="15" max="17" width="8" style="78" customWidth="1"/>
    <col min="18" max="18" width="2.33203125" style="78" customWidth="1"/>
    <col min="19" max="20" width="8" style="78" customWidth="1"/>
    <col min="21" max="245" width="8.88671875" style="78"/>
    <col min="246" max="246" width="14.5546875" style="78" bestFit="1" customWidth="1"/>
    <col min="247" max="261" width="5" style="78" customWidth="1"/>
    <col min="262" max="270" width="0" style="78" hidden="1" customWidth="1"/>
    <col min="271" max="273" width="8" style="78" customWidth="1"/>
    <col min="274" max="274" width="2.33203125" style="78" customWidth="1"/>
    <col min="275" max="276" width="8" style="78" customWidth="1"/>
    <col min="277" max="501" width="8.88671875" style="78"/>
    <col min="502" max="502" width="14.5546875" style="78" bestFit="1" customWidth="1"/>
    <col min="503" max="517" width="5" style="78" customWidth="1"/>
    <col min="518" max="526" width="0" style="78" hidden="1" customWidth="1"/>
    <col min="527" max="529" width="8" style="78" customWidth="1"/>
    <col min="530" max="530" width="2.33203125" style="78" customWidth="1"/>
    <col min="531" max="532" width="8" style="78" customWidth="1"/>
    <col min="533" max="757" width="8.88671875" style="78"/>
    <col min="758" max="758" width="14.5546875" style="78" bestFit="1" customWidth="1"/>
    <col min="759" max="773" width="5" style="78" customWidth="1"/>
    <col min="774" max="782" width="0" style="78" hidden="1" customWidth="1"/>
    <col min="783" max="785" width="8" style="78" customWidth="1"/>
    <col min="786" max="786" width="2.33203125" style="78" customWidth="1"/>
    <col min="787" max="788" width="8" style="78" customWidth="1"/>
    <col min="789" max="1013" width="8.88671875" style="78"/>
    <col min="1014" max="1014" width="14.5546875" style="78" bestFit="1" customWidth="1"/>
    <col min="1015" max="1029" width="5" style="78" customWidth="1"/>
    <col min="1030" max="1038" width="0" style="78" hidden="1" customWidth="1"/>
    <col min="1039" max="1041" width="8" style="78" customWidth="1"/>
    <col min="1042" max="1042" width="2.33203125" style="78" customWidth="1"/>
    <col min="1043" max="1044" width="8" style="78" customWidth="1"/>
    <col min="1045" max="1269" width="8.88671875" style="78"/>
    <col min="1270" max="1270" width="14.5546875" style="78" bestFit="1" customWidth="1"/>
    <col min="1271" max="1285" width="5" style="78" customWidth="1"/>
    <col min="1286" max="1294" width="0" style="78" hidden="1" customWidth="1"/>
    <col min="1295" max="1297" width="8" style="78" customWidth="1"/>
    <col min="1298" max="1298" width="2.33203125" style="78" customWidth="1"/>
    <col min="1299" max="1300" width="8" style="78" customWidth="1"/>
    <col min="1301" max="1525" width="8.88671875" style="78"/>
    <col min="1526" max="1526" width="14.5546875" style="78" bestFit="1" customWidth="1"/>
    <col min="1527" max="1541" width="5" style="78" customWidth="1"/>
    <col min="1542" max="1550" width="0" style="78" hidden="1" customWidth="1"/>
    <col min="1551" max="1553" width="8" style="78" customWidth="1"/>
    <col min="1554" max="1554" width="2.33203125" style="78" customWidth="1"/>
    <col min="1555" max="1556" width="8" style="78" customWidth="1"/>
    <col min="1557" max="1781" width="8.88671875" style="78"/>
    <col min="1782" max="1782" width="14.5546875" style="78" bestFit="1" customWidth="1"/>
    <col min="1783" max="1797" width="5" style="78" customWidth="1"/>
    <col min="1798" max="1806" width="0" style="78" hidden="1" customWidth="1"/>
    <col min="1807" max="1809" width="8" style="78" customWidth="1"/>
    <col min="1810" max="1810" width="2.33203125" style="78" customWidth="1"/>
    <col min="1811" max="1812" width="8" style="78" customWidth="1"/>
    <col min="1813" max="2037" width="8.88671875" style="78"/>
    <col min="2038" max="2038" width="14.5546875" style="78" bestFit="1" customWidth="1"/>
    <col min="2039" max="2053" width="5" style="78" customWidth="1"/>
    <col min="2054" max="2062" width="0" style="78" hidden="1" customWidth="1"/>
    <col min="2063" max="2065" width="8" style="78" customWidth="1"/>
    <col min="2066" max="2066" width="2.33203125" style="78" customWidth="1"/>
    <col min="2067" max="2068" width="8" style="78" customWidth="1"/>
    <col min="2069" max="2293" width="8.88671875" style="78"/>
    <col min="2294" max="2294" width="14.5546875" style="78" bestFit="1" customWidth="1"/>
    <col min="2295" max="2309" width="5" style="78" customWidth="1"/>
    <col min="2310" max="2318" width="0" style="78" hidden="1" customWidth="1"/>
    <col min="2319" max="2321" width="8" style="78" customWidth="1"/>
    <col min="2322" max="2322" width="2.33203125" style="78" customWidth="1"/>
    <col min="2323" max="2324" width="8" style="78" customWidth="1"/>
    <col min="2325" max="2549" width="8.88671875" style="78"/>
    <col min="2550" max="2550" width="14.5546875" style="78" bestFit="1" customWidth="1"/>
    <col min="2551" max="2565" width="5" style="78" customWidth="1"/>
    <col min="2566" max="2574" width="0" style="78" hidden="1" customWidth="1"/>
    <col min="2575" max="2577" width="8" style="78" customWidth="1"/>
    <col min="2578" max="2578" width="2.33203125" style="78" customWidth="1"/>
    <col min="2579" max="2580" width="8" style="78" customWidth="1"/>
    <col min="2581" max="2805" width="8.88671875" style="78"/>
    <col min="2806" max="2806" width="14.5546875" style="78" bestFit="1" customWidth="1"/>
    <col min="2807" max="2821" width="5" style="78" customWidth="1"/>
    <col min="2822" max="2830" width="0" style="78" hidden="1" customWidth="1"/>
    <col min="2831" max="2833" width="8" style="78" customWidth="1"/>
    <col min="2834" max="2834" width="2.33203125" style="78" customWidth="1"/>
    <col min="2835" max="2836" width="8" style="78" customWidth="1"/>
    <col min="2837" max="3061" width="8.88671875" style="78"/>
    <col min="3062" max="3062" width="14.5546875" style="78" bestFit="1" customWidth="1"/>
    <col min="3063" max="3077" width="5" style="78" customWidth="1"/>
    <col min="3078" max="3086" width="0" style="78" hidden="1" customWidth="1"/>
    <col min="3087" max="3089" width="8" style="78" customWidth="1"/>
    <col min="3090" max="3090" width="2.33203125" style="78" customWidth="1"/>
    <col min="3091" max="3092" width="8" style="78" customWidth="1"/>
    <col min="3093" max="3317" width="8.88671875" style="78"/>
    <col min="3318" max="3318" width="14.5546875" style="78" bestFit="1" customWidth="1"/>
    <col min="3319" max="3333" width="5" style="78" customWidth="1"/>
    <col min="3334" max="3342" width="0" style="78" hidden="1" customWidth="1"/>
    <col min="3343" max="3345" width="8" style="78" customWidth="1"/>
    <col min="3346" max="3346" width="2.33203125" style="78" customWidth="1"/>
    <col min="3347" max="3348" width="8" style="78" customWidth="1"/>
    <col min="3349" max="3573" width="8.88671875" style="78"/>
    <col min="3574" max="3574" width="14.5546875" style="78" bestFit="1" customWidth="1"/>
    <col min="3575" max="3589" width="5" style="78" customWidth="1"/>
    <col min="3590" max="3598" width="0" style="78" hidden="1" customWidth="1"/>
    <col min="3599" max="3601" width="8" style="78" customWidth="1"/>
    <col min="3602" max="3602" width="2.33203125" style="78" customWidth="1"/>
    <col min="3603" max="3604" width="8" style="78" customWidth="1"/>
    <col min="3605" max="3829" width="8.88671875" style="78"/>
    <col min="3830" max="3830" width="14.5546875" style="78" bestFit="1" customWidth="1"/>
    <col min="3831" max="3845" width="5" style="78" customWidth="1"/>
    <col min="3846" max="3854" width="0" style="78" hidden="1" customWidth="1"/>
    <col min="3855" max="3857" width="8" style="78" customWidth="1"/>
    <col min="3858" max="3858" width="2.33203125" style="78" customWidth="1"/>
    <col min="3859" max="3860" width="8" style="78" customWidth="1"/>
    <col min="3861" max="4085" width="8.88671875" style="78"/>
    <col min="4086" max="4086" width="14.5546875" style="78" bestFit="1" customWidth="1"/>
    <col min="4087" max="4101" width="5" style="78" customWidth="1"/>
    <col min="4102" max="4110" width="0" style="78" hidden="1" customWidth="1"/>
    <col min="4111" max="4113" width="8" style="78" customWidth="1"/>
    <col min="4114" max="4114" width="2.33203125" style="78" customWidth="1"/>
    <col min="4115" max="4116" width="8" style="78" customWidth="1"/>
    <col min="4117" max="4341" width="8.88671875" style="78"/>
    <col min="4342" max="4342" width="14.5546875" style="78" bestFit="1" customWidth="1"/>
    <col min="4343" max="4357" width="5" style="78" customWidth="1"/>
    <col min="4358" max="4366" width="0" style="78" hidden="1" customWidth="1"/>
    <col min="4367" max="4369" width="8" style="78" customWidth="1"/>
    <col min="4370" max="4370" width="2.33203125" style="78" customWidth="1"/>
    <col min="4371" max="4372" width="8" style="78" customWidth="1"/>
    <col min="4373" max="4597" width="8.88671875" style="78"/>
    <col min="4598" max="4598" width="14.5546875" style="78" bestFit="1" customWidth="1"/>
    <col min="4599" max="4613" width="5" style="78" customWidth="1"/>
    <col min="4614" max="4622" width="0" style="78" hidden="1" customWidth="1"/>
    <col min="4623" max="4625" width="8" style="78" customWidth="1"/>
    <col min="4626" max="4626" width="2.33203125" style="78" customWidth="1"/>
    <col min="4627" max="4628" width="8" style="78" customWidth="1"/>
    <col min="4629" max="4853" width="8.88671875" style="78"/>
    <col min="4854" max="4854" width="14.5546875" style="78" bestFit="1" customWidth="1"/>
    <col min="4855" max="4869" width="5" style="78" customWidth="1"/>
    <col min="4870" max="4878" width="0" style="78" hidden="1" customWidth="1"/>
    <col min="4879" max="4881" width="8" style="78" customWidth="1"/>
    <col min="4882" max="4882" width="2.33203125" style="78" customWidth="1"/>
    <col min="4883" max="4884" width="8" style="78" customWidth="1"/>
    <col min="4885" max="5109" width="8.88671875" style="78"/>
    <col min="5110" max="5110" width="14.5546875" style="78" bestFit="1" customWidth="1"/>
    <col min="5111" max="5125" width="5" style="78" customWidth="1"/>
    <col min="5126" max="5134" width="0" style="78" hidden="1" customWidth="1"/>
    <col min="5135" max="5137" width="8" style="78" customWidth="1"/>
    <col min="5138" max="5138" width="2.33203125" style="78" customWidth="1"/>
    <col min="5139" max="5140" width="8" style="78" customWidth="1"/>
    <col min="5141" max="5365" width="8.88671875" style="78"/>
    <col min="5366" max="5366" width="14.5546875" style="78" bestFit="1" customWidth="1"/>
    <col min="5367" max="5381" width="5" style="78" customWidth="1"/>
    <col min="5382" max="5390" width="0" style="78" hidden="1" customWidth="1"/>
    <col min="5391" max="5393" width="8" style="78" customWidth="1"/>
    <col min="5394" max="5394" width="2.33203125" style="78" customWidth="1"/>
    <col min="5395" max="5396" width="8" style="78" customWidth="1"/>
    <col min="5397" max="5621" width="8.88671875" style="78"/>
    <col min="5622" max="5622" width="14.5546875" style="78" bestFit="1" customWidth="1"/>
    <col min="5623" max="5637" width="5" style="78" customWidth="1"/>
    <col min="5638" max="5646" width="0" style="78" hidden="1" customWidth="1"/>
    <col min="5647" max="5649" width="8" style="78" customWidth="1"/>
    <col min="5650" max="5650" width="2.33203125" style="78" customWidth="1"/>
    <col min="5651" max="5652" width="8" style="78" customWidth="1"/>
    <col min="5653" max="5877" width="8.88671875" style="78"/>
    <col min="5878" max="5878" width="14.5546875" style="78" bestFit="1" customWidth="1"/>
    <col min="5879" max="5893" width="5" style="78" customWidth="1"/>
    <col min="5894" max="5902" width="0" style="78" hidden="1" customWidth="1"/>
    <col min="5903" max="5905" width="8" style="78" customWidth="1"/>
    <col min="5906" max="5906" width="2.33203125" style="78" customWidth="1"/>
    <col min="5907" max="5908" width="8" style="78" customWidth="1"/>
    <col min="5909" max="6133" width="8.88671875" style="78"/>
    <col min="6134" max="6134" width="14.5546875" style="78" bestFit="1" customWidth="1"/>
    <col min="6135" max="6149" width="5" style="78" customWidth="1"/>
    <col min="6150" max="6158" width="0" style="78" hidden="1" customWidth="1"/>
    <col min="6159" max="6161" width="8" style="78" customWidth="1"/>
    <col min="6162" max="6162" width="2.33203125" style="78" customWidth="1"/>
    <col min="6163" max="6164" width="8" style="78" customWidth="1"/>
    <col min="6165" max="6389" width="8.88671875" style="78"/>
    <col min="6390" max="6390" width="14.5546875" style="78" bestFit="1" customWidth="1"/>
    <col min="6391" max="6405" width="5" style="78" customWidth="1"/>
    <col min="6406" max="6414" width="0" style="78" hidden="1" customWidth="1"/>
    <col min="6415" max="6417" width="8" style="78" customWidth="1"/>
    <col min="6418" max="6418" width="2.33203125" style="78" customWidth="1"/>
    <col min="6419" max="6420" width="8" style="78" customWidth="1"/>
    <col min="6421" max="6645" width="8.88671875" style="78"/>
    <col min="6646" max="6646" width="14.5546875" style="78" bestFit="1" customWidth="1"/>
    <col min="6647" max="6661" width="5" style="78" customWidth="1"/>
    <col min="6662" max="6670" width="0" style="78" hidden="1" customWidth="1"/>
    <col min="6671" max="6673" width="8" style="78" customWidth="1"/>
    <col min="6674" max="6674" width="2.33203125" style="78" customWidth="1"/>
    <col min="6675" max="6676" width="8" style="78" customWidth="1"/>
    <col min="6677" max="6901" width="8.88671875" style="78"/>
    <col min="6902" max="6902" width="14.5546875" style="78" bestFit="1" customWidth="1"/>
    <col min="6903" max="6917" width="5" style="78" customWidth="1"/>
    <col min="6918" max="6926" width="0" style="78" hidden="1" customWidth="1"/>
    <col min="6927" max="6929" width="8" style="78" customWidth="1"/>
    <col min="6930" max="6930" width="2.33203125" style="78" customWidth="1"/>
    <col min="6931" max="6932" width="8" style="78" customWidth="1"/>
    <col min="6933" max="7157" width="8.88671875" style="78"/>
    <col min="7158" max="7158" width="14.5546875" style="78" bestFit="1" customWidth="1"/>
    <col min="7159" max="7173" width="5" style="78" customWidth="1"/>
    <col min="7174" max="7182" width="0" style="78" hidden="1" customWidth="1"/>
    <col min="7183" max="7185" width="8" style="78" customWidth="1"/>
    <col min="7186" max="7186" width="2.33203125" style="78" customWidth="1"/>
    <col min="7187" max="7188" width="8" style="78" customWidth="1"/>
    <col min="7189" max="7413" width="8.88671875" style="78"/>
    <col min="7414" max="7414" width="14.5546875" style="78" bestFit="1" customWidth="1"/>
    <col min="7415" max="7429" width="5" style="78" customWidth="1"/>
    <col min="7430" max="7438" width="0" style="78" hidden="1" customWidth="1"/>
    <col min="7439" max="7441" width="8" style="78" customWidth="1"/>
    <col min="7442" max="7442" width="2.33203125" style="78" customWidth="1"/>
    <col min="7443" max="7444" width="8" style="78" customWidth="1"/>
    <col min="7445" max="7669" width="8.88671875" style="78"/>
    <col min="7670" max="7670" width="14.5546875" style="78" bestFit="1" customWidth="1"/>
    <col min="7671" max="7685" width="5" style="78" customWidth="1"/>
    <col min="7686" max="7694" width="0" style="78" hidden="1" customWidth="1"/>
    <col min="7695" max="7697" width="8" style="78" customWidth="1"/>
    <col min="7698" max="7698" width="2.33203125" style="78" customWidth="1"/>
    <col min="7699" max="7700" width="8" style="78" customWidth="1"/>
    <col min="7701" max="7925" width="8.88671875" style="78"/>
    <col min="7926" max="7926" width="14.5546875" style="78" bestFit="1" customWidth="1"/>
    <col min="7927" max="7941" width="5" style="78" customWidth="1"/>
    <col min="7942" max="7950" width="0" style="78" hidden="1" customWidth="1"/>
    <col min="7951" max="7953" width="8" style="78" customWidth="1"/>
    <col min="7954" max="7954" width="2.33203125" style="78" customWidth="1"/>
    <col min="7955" max="7956" width="8" style="78" customWidth="1"/>
    <col min="7957" max="8181" width="8.88671875" style="78"/>
    <col min="8182" max="8182" width="14.5546875" style="78" bestFit="1" customWidth="1"/>
    <col min="8183" max="8197" width="5" style="78" customWidth="1"/>
    <col min="8198" max="8206" width="0" style="78" hidden="1" customWidth="1"/>
    <col min="8207" max="8209" width="8" style="78" customWidth="1"/>
    <col min="8210" max="8210" width="2.33203125" style="78" customWidth="1"/>
    <col min="8211" max="8212" width="8" style="78" customWidth="1"/>
    <col min="8213" max="8437" width="8.88671875" style="78"/>
    <col min="8438" max="8438" width="14.5546875" style="78" bestFit="1" customWidth="1"/>
    <col min="8439" max="8453" width="5" style="78" customWidth="1"/>
    <col min="8454" max="8462" width="0" style="78" hidden="1" customWidth="1"/>
    <col min="8463" max="8465" width="8" style="78" customWidth="1"/>
    <col min="8466" max="8466" width="2.33203125" style="78" customWidth="1"/>
    <col min="8467" max="8468" width="8" style="78" customWidth="1"/>
    <col min="8469" max="8693" width="8.88671875" style="78"/>
    <col min="8694" max="8694" width="14.5546875" style="78" bestFit="1" customWidth="1"/>
    <col min="8695" max="8709" width="5" style="78" customWidth="1"/>
    <col min="8710" max="8718" width="0" style="78" hidden="1" customWidth="1"/>
    <col min="8719" max="8721" width="8" style="78" customWidth="1"/>
    <col min="8722" max="8722" width="2.33203125" style="78" customWidth="1"/>
    <col min="8723" max="8724" width="8" style="78" customWidth="1"/>
    <col min="8725" max="8949" width="8.88671875" style="78"/>
    <col min="8950" max="8950" width="14.5546875" style="78" bestFit="1" customWidth="1"/>
    <col min="8951" max="8965" width="5" style="78" customWidth="1"/>
    <col min="8966" max="8974" width="0" style="78" hidden="1" customWidth="1"/>
    <col min="8975" max="8977" width="8" style="78" customWidth="1"/>
    <col min="8978" max="8978" width="2.33203125" style="78" customWidth="1"/>
    <col min="8979" max="8980" width="8" style="78" customWidth="1"/>
    <col min="8981" max="9205" width="8.88671875" style="78"/>
    <col min="9206" max="9206" width="14.5546875" style="78" bestFit="1" customWidth="1"/>
    <col min="9207" max="9221" width="5" style="78" customWidth="1"/>
    <col min="9222" max="9230" width="0" style="78" hidden="1" customWidth="1"/>
    <col min="9231" max="9233" width="8" style="78" customWidth="1"/>
    <col min="9234" max="9234" width="2.33203125" style="78" customWidth="1"/>
    <col min="9235" max="9236" width="8" style="78" customWidth="1"/>
    <col min="9237" max="9461" width="8.88671875" style="78"/>
    <col min="9462" max="9462" width="14.5546875" style="78" bestFit="1" customWidth="1"/>
    <col min="9463" max="9477" width="5" style="78" customWidth="1"/>
    <col min="9478" max="9486" width="0" style="78" hidden="1" customWidth="1"/>
    <col min="9487" max="9489" width="8" style="78" customWidth="1"/>
    <col min="9490" max="9490" width="2.33203125" style="78" customWidth="1"/>
    <col min="9491" max="9492" width="8" style="78" customWidth="1"/>
    <col min="9493" max="9717" width="8.88671875" style="78"/>
    <col min="9718" max="9718" width="14.5546875" style="78" bestFit="1" customWidth="1"/>
    <col min="9719" max="9733" width="5" style="78" customWidth="1"/>
    <col min="9734" max="9742" width="0" style="78" hidden="1" customWidth="1"/>
    <col min="9743" max="9745" width="8" style="78" customWidth="1"/>
    <col min="9746" max="9746" width="2.33203125" style="78" customWidth="1"/>
    <col min="9747" max="9748" width="8" style="78" customWidth="1"/>
    <col min="9749" max="9973" width="8.88671875" style="78"/>
    <col min="9974" max="9974" width="14.5546875" style="78" bestFit="1" customWidth="1"/>
    <col min="9975" max="9989" width="5" style="78" customWidth="1"/>
    <col min="9990" max="9998" width="0" style="78" hidden="1" customWidth="1"/>
    <col min="9999" max="10001" width="8" style="78" customWidth="1"/>
    <col min="10002" max="10002" width="2.33203125" style="78" customWidth="1"/>
    <col min="10003" max="10004" width="8" style="78" customWidth="1"/>
    <col min="10005" max="10229" width="8.88671875" style="78"/>
    <col min="10230" max="10230" width="14.5546875" style="78" bestFit="1" customWidth="1"/>
    <col min="10231" max="10245" width="5" style="78" customWidth="1"/>
    <col min="10246" max="10254" width="0" style="78" hidden="1" customWidth="1"/>
    <col min="10255" max="10257" width="8" style="78" customWidth="1"/>
    <col min="10258" max="10258" width="2.33203125" style="78" customWidth="1"/>
    <col min="10259" max="10260" width="8" style="78" customWidth="1"/>
    <col min="10261" max="10485" width="8.88671875" style="78"/>
    <col min="10486" max="10486" width="14.5546875" style="78" bestFit="1" customWidth="1"/>
    <col min="10487" max="10501" width="5" style="78" customWidth="1"/>
    <col min="10502" max="10510" width="0" style="78" hidden="1" customWidth="1"/>
    <col min="10511" max="10513" width="8" style="78" customWidth="1"/>
    <col min="10514" max="10514" width="2.33203125" style="78" customWidth="1"/>
    <col min="10515" max="10516" width="8" style="78" customWidth="1"/>
    <col min="10517" max="10741" width="8.88671875" style="78"/>
    <col min="10742" max="10742" width="14.5546875" style="78" bestFit="1" customWidth="1"/>
    <col min="10743" max="10757" width="5" style="78" customWidth="1"/>
    <col min="10758" max="10766" width="0" style="78" hidden="1" customWidth="1"/>
    <col min="10767" max="10769" width="8" style="78" customWidth="1"/>
    <col min="10770" max="10770" width="2.33203125" style="78" customWidth="1"/>
    <col min="10771" max="10772" width="8" style="78" customWidth="1"/>
    <col min="10773" max="10997" width="8.88671875" style="78"/>
    <col min="10998" max="10998" width="14.5546875" style="78" bestFit="1" customWidth="1"/>
    <col min="10999" max="11013" width="5" style="78" customWidth="1"/>
    <col min="11014" max="11022" width="0" style="78" hidden="1" customWidth="1"/>
    <col min="11023" max="11025" width="8" style="78" customWidth="1"/>
    <col min="11026" max="11026" width="2.33203125" style="78" customWidth="1"/>
    <col min="11027" max="11028" width="8" style="78" customWidth="1"/>
    <col min="11029" max="11253" width="8.88671875" style="78"/>
    <col min="11254" max="11254" width="14.5546875" style="78" bestFit="1" customWidth="1"/>
    <col min="11255" max="11269" width="5" style="78" customWidth="1"/>
    <col min="11270" max="11278" width="0" style="78" hidden="1" customWidth="1"/>
    <col min="11279" max="11281" width="8" style="78" customWidth="1"/>
    <col min="11282" max="11282" width="2.33203125" style="78" customWidth="1"/>
    <col min="11283" max="11284" width="8" style="78" customWidth="1"/>
    <col min="11285" max="11509" width="8.88671875" style="78"/>
    <col min="11510" max="11510" width="14.5546875" style="78" bestFit="1" customWidth="1"/>
    <col min="11511" max="11525" width="5" style="78" customWidth="1"/>
    <col min="11526" max="11534" width="0" style="78" hidden="1" customWidth="1"/>
    <col min="11535" max="11537" width="8" style="78" customWidth="1"/>
    <col min="11538" max="11538" width="2.33203125" style="78" customWidth="1"/>
    <col min="11539" max="11540" width="8" style="78" customWidth="1"/>
    <col min="11541" max="11765" width="8.88671875" style="78"/>
    <col min="11766" max="11766" width="14.5546875" style="78" bestFit="1" customWidth="1"/>
    <col min="11767" max="11781" width="5" style="78" customWidth="1"/>
    <col min="11782" max="11790" width="0" style="78" hidden="1" customWidth="1"/>
    <col min="11791" max="11793" width="8" style="78" customWidth="1"/>
    <col min="11794" max="11794" width="2.33203125" style="78" customWidth="1"/>
    <col min="11795" max="11796" width="8" style="78" customWidth="1"/>
    <col min="11797" max="12021" width="8.88671875" style="78"/>
    <col min="12022" max="12022" width="14.5546875" style="78" bestFit="1" customWidth="1"/>
    <col min="12023" max="12037" width="5" style="78" customWidth="1"/>
    <col min="12038" max="12046" width="0" style="78" hidden="1" customWidth="1"/>
    <col min="12047" max="12049" width="8" style="78" customWidth="1"/>
    <col min="12050" max="12050" width="2.33203125" style="78" customWidth="1"/>
    <col min="12051" max="12052" width="8" style="78" customWidth="1"/>
    <col min="12053" max="12277" width="8.88671875" style="78"/>
    <col min="12278" max="12278" width="14.5546875" style="78" bestFit="1" customWidth="1"/>
    <col min="12279" max="12293" width="5" style="78" customWidth="1"/>
    <col min="12294" max="12302" width="0" style="78" hidden="1" customWidth="1"/>
    <col min="12303" max="12305" width="8" style="78" customWidth="1"/>
    <col min="12306" max="12306" width="2.33203125" style="78" customWidth="1"/>
    <col min="12307" max="12308" width="8" style="78" customWidth="1"/>
    <col min="12309" max="12533" width="8.88671875" style="78"/>
    <col min="12534" max="12534" width="14.5546875" style="78" bestFit="1" customWidth="1"/>
    <col min="12535" max="12549" width="5" style="78" customWidth="1"/>
    <col min="12550" max="12558" width="0" style="78" hidden="1" customWidth="1"/>
    <col min="12559" max="12561" width="8" style="78" customWidth="1"/>
    <col min="12562" max="12562" width="2.33203125" style="78" customWidth="1"/>
    <col min="12563" max="12564" width="8" style="78" customWidth="1"/>
    <col min="12565" max="12789" width="8.88671875" style="78"/>
    <col min="12790" max="12790" width="14.5546875" style="78" bestFit="1" customWidth="1"/>
    <col min="12791" max="12805" width="5" style="78" customWidth="1"/>
    <col min="12806" max="12814" width="0" style="78" hidden="1" customWidth="1"/>
    <col min="12815" max="12817" width="8" style="78" customWidth="1"/>
    <col min="12818" max="12818" width="2.33203125" style="78" customWidth="1"/>
    <col min="12819" max="12820" width="8" style="78" customWidth="1"/>
    <col min="12821" max="13045" width="8.88671875" style="78"/>
    <col min="13046" max="13046" width="14.5546875" style="78" bestFit="1" customWidth="1"/>
    <col min="13047" max="13061" width="5" style="78" customWidth="1"/>
    <col min="13062" max="13070" width="0" style="78" hidden="1" customWidth="1"/>
    <col min="13071" max="13073" width="8" style="78" customWidth="1"/>
    <col min="13074" max="13074" width="2.33203125" style="78" customWidth="1"/>
    <col min="13075" max="13076" width="8" style="78" customWidth="1"/>
    <col min="13077" max="13301" width="8.88671875" style="78"/>
    <col min="13302" max="13302" width="14.5546875" style="78" bestFit="1" customWidth="1"/>
    <col min="13303" max="13317" width="5" style="78" customWidth="1"/>
    <col min="13318" max="13326" width="0" style="78" hidden="1" customWidth="1"/>
    <col min="13327" max="13329" width="8" style="78" customWidth="1"/>
    <col min="13330" max="13330" width="2.33203125" style="78" customWidth="1"/>
    <col min="13331" max="13332" width="8" style="78" customWidth="1"/>
    <col min="13333" max="13557" width="8.88671875" style="78"/>
    <col min="13558" max="13558" width="14.5546875" style="78" bestFit="1" customWidth="1"/>
    <col min="13559" max="13573" width="5" style="78" customWidth="1"/>
    <col min="13574" max="13582" width="0" style="78" hidden="1" customWidth="1"/>
    <col min="13583" max="13585" width="8" style="78" customWidth="1"/>
    <col min="13586" max="13586" width="2.33203125" style="78" customWidth="1"/>
    <col min="13587" max="13588" width="8" style="78" customWidth="1"/>
    <col min="13589" max="13813" width="8.88671875" style="78"/>
    <col min="13814" max="13814" width="14.5546875" style="78" bestFit="1" customWidth="1"/>
    <col min="13815" max="13829" width="5" style="78" customWidth="1"/>
    <col min="13830" max="13838" width="0" style="78" hidden="1" customWidth="1"/>
    <col min="13839" max="13841" width="8" style="78" customWidth="1"/>
    <col min="13842" max="13842" width="2.33203125" style="78" customWidth="1"/>
    <col min="13843" max="13844" width="8" style="78" customWidth="1"/>
    <col min="13845" max="14069" width="8.88671875" style="78"/>
    <col min="14070" max="14070" width="14.5546875" style="78" bestFit="1" customWidth="1"/>
    <col min="14071" max="14085" width="5" style="78" customWidth="1"/>
    <col min="14086" max="14094" width="0" style="78" hidden="1" customWidth="1"/>
    <col min="14095" max="14097" width="8" style="78" customWidth="1"/>
    <col min="14098" max="14098" width="2.33203125" style="78" customWidth="1"/>
    <col min="14099" max="14100" width="8" style="78" customWidth="1"/>
    <col min="14101" max="14325" width="8.88671875" style="78"/>
    <col min="14326" max="14326" width="14.5546875" style="78" bestFit="1" customWidth="1"/>
    <col min="14327" max="14341" width="5" style="78" customWidth="1"/>
    <col min="14342" max="14350" width="0" style="78" hidden="1" customWidth="1"/>
    <col min="14351" max="14353" width="8" style="78" customWidth="1"/>
    <col min="14354" max="14354" width="2.33203125" style="78" customWidth="1"/>
    <col min="14355" max="14356" width="8" style="78" customWidth="1"/>
    <col min="14357" max="14581" width="8.88671875" style="78"/>
    <col min="14582" max="14582" width="14.5546875" style="78" bestFit="1" customWidth="1"/>
    <col min="14583" max="14597" width="5" style="78" customWidth="1"/>
    <col min="14598" max="14606" width="0" style="78" hidden="1" customWidth="1"/>
    <col min="14607" max="14609" width="8" style="78" customWidth="1"/>
    <col min="14610" max="14610" width="2.33203125" style="78" customWidth="1"/>
    <col min="14611" max="14612" width="8" style="78" customWidth="1"/>
    <col min="14613" max="14837" width="8.88671875" style="78"/>
    <col min="14838" max="14838" width="14.5546875" style="78" bestFit="1" customWidth="1"/>
    <col min="14839" max="14853" width="5" style="78" customWidth="1"/>
    <col min="14854" max="14862" width="0" style="78" hidden="1" customWidth="1"/>
    <col min="14863" max="14865" width="8" style="78" customWidth="1"/>
    <col min="14866" max="14866" width="2.33203125" style="78" customWidth="1"/>
    <col min="14867" max="14868" width="8" style="78" customWidth="1"/>
    <col min="14869" max="15093" width="8.88671875" style="78"/>
    <col min="15094" max="15094" width="14.5546875" style="78" bestFit="1" customWidth="1"/>
    <col min="15095" max="15109" width="5" style="78" customWidth="1"/>
    <col min="15110" max="15118" width="0" style="78" hidden="1" customWidth="1"/>
    <col min="15119" max="15121" width="8" style="78" customWidth="1"/>
    <col min="15122" max="15122" width="2.33203125" style="78" customWidth="1"/>
    <col min="15123" max="15124" width="8" style="78" customWidth="1"/>
    <col min="15125" max="15349" width="8.88671875" style="78"/>
    <col min="15350" max="15350" width="14.5546875" style="78" bestFit="1" customWidth="1"/>
    <col min="15351" max="15365" width="5" style="78" customWidth="1"/>
    <col min="15366" max="15374" width="0" style="78" hidden="1" customWidth="1"/>
    <col min="15375" max="15377" width="8" style="78" customWidth="1"/>
    <col min="15378" max="15378" width="2.33203125" style="78" customWidth="1"/>
    <col min="15379" max="15380" width="8" style="78" customWidth="1"/>
    <col min="15381" max="15605" width="8.88671875" style="78"/>
    <col min="15606" max="15606" width="14.5546875" style="78" bestFit="1" customWidth="1"/>
    <col min="15607" max="15621" width="5" style="78" customWidth="1"/>
    <col min="15622" max="15630" width="0" style="78" hidden="1" customWidth="1"/>
    <col min="15631" max="15633" width="8" style="78" customWidth="1"/>
    <col min="15634" max="15634" width="2.33203125" style="78" customWidth="1"/>
    <col min="15635" max="15636" width="8" style="78" customWidth="1"/>
    <col min="15637" max="15861" width="8.88671875" style="78"/>
    <col min="15862" max="15862" width="14.5546875" style="78" bestFit="1" customWidth="1"/>
    <col min="15863" max="15877" width="5" style="78" customWidth="1"/>
    <col min="15878" max="15886" width="0" style="78" hidden="1" customWidth="1"/>
    <col min="15887" max="15889" width="8" style="78" customWidth="1"/>
    <col min="15890" max="15890" width="2.33203125" style="78" customWidth="1"/>
    <col min="15891" max="15892" width="8" style="78" customWidth="1"/>
    <col min="15893" max="16117" width="8.88671875" style="78"/>
    <col min="16118" max="16118" width="14.5546875" style="78" bestFit="1" customWidth="1"/>
    <col min="16119" max="16133" width="5" style="78" customWidth="1"/>
    <col min="16134" max="16142" width="0" style="78" hidden="1" customWidth="1"/>
    <col min="16143" max="16145" width="8" style="78" customWidth="1"/>
    <col min="16146" max="16146" width="2.33203125" style="78" customWidth="1"/>
    <col min="16147" max="16148" width="8" style="78" customWidth="1"/>
    <col min="16149" max="16384" width="8.88671875" style="78"/>
  </cols>
  <sheetData>
    <row r="1" spans="1:20" ht="20.25" customHeight="1" x14ac:dyDescent="0.3">
      <c r="A1" s="278" t="s">
        <v>81</v>
      </c>
      <c r="B1" s="279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8" t="s">
        <v>22</v>
      </c>
      <c r="P1" s="259" t="s">
        <v>23</v>
      </c>
      <c r="Q1" s="259" t="s">
        <v>24</v>
      </c>
      <c r="R1" s="259"/>
      <c r="S1" s="259"/>
      <c r="T1" s="261"/>
    </row>
    <row r="2" spans="1:20" ht="30" customHeight="1" thickBot="1" x14ac:dyDescent="0.35">
      <c r="A2" s="280"/>
      <c r="B2" s="281"/>
      <c r="C2" s="244" t="str">
        <f>B3</f>
        <v>Green Baška A</v>
      </c>
      <c r="D2" s="260"/>
      <c r="E2" s="262"/>
      <c r="F2" s="244" t="str">
        <f>B5</f>
        <v>Blue Forman B</v>
      </c>
      <c r="G2" s="260"/>
      <c r="H2" s="262"/>
      <c r="I2" s="244" t="str">
        <f>B7</f>
        <v>Volejbal Ostrava E</v>
      </c>
      <c r="J2" s="260"/>
      <c r="K2" s="262"/>
      <c r="L2" s="244" t="str">
        <f>B9</f>
        <v>Green Hnojník A</v>
      </c>
      <c r="M2" s="260"/>
      <c r="N2" s="262"/>
      <c r="O2" s="269"/>
      <c r="P2" s="260"/>
      <c r="Q2" s="260"/>
      <c r="R2" s="260"/>
      <c r="S2" s="260"/>
      <c r="T2" s="262"/>
    </row>
    <row r="3" spans="1:20" ht="30" customHeight="1" x14ac:dyDescent="0.3">
      <c r="A3" s="243" t="s">
        <v>18</v>
      </c>
      <c r="B3" s="245" t="s">
        <v>69</v>
      </c>
      <c r="C3" s="62"/>
      <c r="D3" s="63"/>
      <c r="E3" s="64"/>
      <c r="F3" s="23">
        <v>15</v>
      </c>
      <c r="G3" s="24" t="s">
        <v>26</v>
      </c>
      <c r="H3" s="25">
        <v>0</v>
      </c>
      <c r="I3" s="23">
        <v>24</v>
      </c>
      <c r="J3" s="24" t="s">
        <v>26</v>
      </c>
      <c r="K3" s="25">
        <v>9</v>
      </c>
      <c r="L3" s="23">
        <v>11</v>
      </c>
      <c r="M3" s="24" t="s">
        <v>26</v>
      </c>
      <c r="N3" s="25">
        <v>21</v>
      </c>
      <c r="O3" s="247">
        <f>SUM(IF(C3&gt;E3,1,0),IF(F3&gt;H3,1,0),IF(I3&gt;K3,1,0),IF(L3&gt;N3,1,0),IF(C4&gt;E4,1,0),IF(F4&gt;H4,1,0),IF(I4&gt;K4,1,0),IF(L4&gt;N4,1,0))</f>
        <v>3</v>
      </c>
      <c r="P3" s="274">
        <v>14</v>
      </c>
      <c r="Q3" s="249">
        <f>C3+F3+I3+L3+F4+I4+L4+C4</f>
        <v>88</v>
      </c>
      <c r="R3" s="249" t="s">
        <v>26</v>
      </c>
      <c r="S3" s="249">
        <f>H3+K3+N3+H4+K4+N4+E3+E4</f>
        <v>61</v>
      </c>
      <c r="T3" s="251">
        <f>Q3/S3</f>
        <v>1.4426229508196722</v>
      </c>
    </row>
    <row r="4" spans="1:20" ht="30" customHeight="1" thickBot="1" x14ac:dyDescent="0.35">
      <c r="A4" s="257"/>
      <c r="B4" s="258"/>
      <c r="C4" s="65"/>
      <c r="D4" s="66"/>
      <c r="E4" s="67"/>
      <c r="F4" s="31">
        <v>15</v>
      </c>
      <c r="G4" s="32" t="s">
        <v>26</v>
      </c>
      <c r="H4" s="33">
        <v>0</v>
      </c>
      <c r="I4" s="31">
        <v>13</v>
      </c>
      <c r="J4" s="32" t="s">
        <v>26</v>
      </c>
      <c r="K4" s="33">
        <v>14</v>
      </c>
      <c r="L4" s="31">
        <v>10</v>
      </c>
      <c r="M4" s="32" t="s">
        <v>26</v>
      </c>
      <c r="N4" s="33">
        <v>17</v>
      </c>
      <c r="O4" s="247"/>
      <c r="P4" s="274"/>
      <c r="Q4" s="249"/>
      <c r="R4" s="249"/>
      <c r="S4" s="249"/>
      <c r="T4" s="251"/>
    </row>
    <row r="5" spans="1:20" ht="30" customHeight="1" thickTop="1" x14ac:dyDescent="0.3">
      <c r="A5" s="253" t="s">
        <v>19</v>
      </c>
      <c r="B5" s="254" t="s">
        <v>80</v>
      </c>
      <c r="C5" s="35">
        <f>H3</f>
        <v>0</v>
      </c>
      <c r="D5" s="36" t="s">
        <v>26</v>
      </c>
      <c r="E5" s="37">
        <f>F3</f>
        <v>15</v>
      </c>
      <c r="F5" s="68"/>
      <c r="G5" s="69"/>
      <c r="H5" s="70"/>
      <c r="I5" s="41">
        <v>0</v>
      </c>
      <c r="J5" s="42" t="s">
        <v>26</v>
      </c>
      <c r="K5" s="43">
        <v>15</v>
      </c>
      <c r="L5" s="41">
        <v>0</v>
      </c>
      <c r="M5" s="42" t="s">
        <v>26</v>
      </c>
      <c r="N5" s="43">
        <v>15</v>
      </c>
      <c r="O5" s="255">
        <f>SUM(IF(C5&gt;E5,1,0),IF(F5&gt;H5,1,0),IF(I5&gt;K5,1,0),IF(L5&gt;N5,1,0),IF(C6&gt;E6,1,0),IF(F6&gt;H6,1,0),IF(I6&gt;K6,1,0),IF(L6&gt;N6,1,0))</f>
        <v>0</v>
      </c>
      <c r="P5" s="276">
        <v>16</v>
      </c>
      <c r="Q5" s="239">
        <f>C5+F5+I5+L5+F6+I6+L6+C6</f>
        <v>0</v>
      </c>
      <c r="R5" s="239" t="s">
        <v>26</v>
      </c>
      <c r="S5" s="239">
        <f>H5+K5+N5+H6+K6+N6+E5+E6</f>
        <v>90</v>
      </c>
      <c r="T5" s="241">
        <f>Q5/S5</f>
        <v>0</v>
      </c>
    </row>
    <row r="6" spans="1:20" ht="30" customHeight="1" thickBot="1" x14ac:dyDescent="0.35">
      <c r="A6" s="253"/>
      <c r="B6" s="254"/>
      <c r="C6" s="47">
        <f>H4</f>
        <v>0</v>
      </c>
      <c r="D6" s="48" t="s">
        <v>26</v>
      </c>
      <c r="E6" s="49">
        <f>F4</f>
        <v>15</v>
      </c>
      <c r="F6" s="65"/>
      <c r="G6" s="66"/>
      <c r="H6" s="67"/>
      <c r="I6" s="31">
        <v>0</v>
      </c>
      <c r="J6" s="32" t="s">
        <v>26</v>
      </c>
      <c r="K6" s="33">
        <v>15</v>
      </c>
      <c r="L6" s="31">
        <v>0</v>
      </c>
      <c r="M6" s="32" t="s">
        <v>26</v>
      </c>
      <c r="N6" s="33">
        <v>15</v>
      </c>
      <c r="O6" s="256"/>
      <c r="P6" s="277"/>
      <c r="Q6" s="240"/>
      <c r="R6" s="240"/>
      <c r="S6" s="240"/>
      <c r="T6" s="242"/>
    </row>
    <row r="7" spans="1:20" ht="30" customHeight="1" thickTop="1" x14ac:dyDescent="0.3">
      <c r="A7" s="253" t="s">
        <v>20</v>
      </c>
      <c r="B7" s="254" t="s">
        <v>67</v>
      </c>
      <c r="C7" s="51">
        <f>K3</f>
        <v>9</v>
      </c>
      <c r="D7" s="52" t="s">
        <v>26</v>
      </c>
      <c r="E7" s="53">
        <f>I3</f>
        <v>24</v>
      </c>
      <c r="F7" s="51">
        <f>K5</f>
        <v>15</v>
      </c>
      <c r="G7" s="52" t="s">
        <v>26</v>
      </c>
      <c r="H7" s="53">
        <f>I5</f>
        <v>0</v>
      </c>
      <c r="I7" s="68"/>
      <c r="J7" s="69"/>
      <c r="K7" s="70"/>
      <c r="L7" s="23">
        <v>7</v>
      </c>
      <c r="M7" s="24" t="s">
        <v>26</v>
      </c>
      <c r="N7" s="25">
        <v>10</v>
      </c>
      <c r="O7" s="255">
        <f>SUM(IF(C7&gt;E7,1,0),IF(F7&gt;H7,1,0),IF(I7&gt;K7,1,0),IF(L7&gt;N7,1,0),IF(C8&gt;E8,1,0),IF(F8&gt;H8,1,0),IF(I8&gt;K8,1,0),IF(L8&gt;N8,1,0))</f>
        <v>3</v>
      </c>
      <c r="P7" s="276">
        <v>15</v>
      </c>
      <c r="Q7" s="239">
        <f>C7+F7+I7+L7+F8+I8+L8+C8</f>
        <v>65</v>
      </c>
      <c r="R7" s="239" t="s">
        <v>26</v>
      </c>
      <c r="S7" s="239">
        <f>H7+K7+N7+H8+K8+N8+E7+E8</f>
        <v>68</v>
      </c>
      <c r="T7" s="241">
        <f>Q7/S7</f>
        <v>0.95588235294117652</v>
      </c>
    </row>
    <row r="8" spans="1:20" ht="30" customHeight="1" thickBot="1" x14ac:dyDescent="0.35">
      <c r="A8" s="253"/>
      <c r="B8" s="254"/>
      <c r="C8" s="47">
        <f>K4</f>
        <v>14</v>
      </c>
      <c r="D8" s="48" t="s">
        <v>26</v>
      </c>
      <c r="E8" s="49">
        <f>I4</f>
        <v>13</v>
      </c>
      <c r="F8" s="47">
        <f>K6</f>
        <v>15</v>
      </c>
      <c r="G8" s="48" t="s">
        <v>26</v>
      </c>
      <c r="H8" s="49">
        <f>I6</f>
        <v>0</v>
      </c>
      <c r="I8" s="65"/>
      <c r="J8" s="66"/>
      <c r="K8" s="67"/>
      <c r="L8" s="31">
        <v>5</v>
      </c>
      <c r="M8" s="54" t="s">
        <v>26</v>
      </c>
      <c r="N8" s="33">
        <v>21</v>
      </c>
      <c r="O8" s="256"/>
      <c r="P8" s="277"/>
      <c r="Q8" s="240"/>
      <c r="R8" s="240"/>
      <c r="S8" s="240"/>
      <c r="T8" s="242"/>
    </row>
    <row r="9" spans="1:20" ht="30" customHeight="1" thickTop="1" x14ac:dyDescent="0.3">
      <c r="A9" s="243" t="s">
        <v>21</v>
      </c>
      <c r="B9" s="245" t="s">
        <v>65</v>
      </c>
      <c r="C9" s="35">
        <f>N3</f>
        <v>21</v>
      </c>
      <c r="D9" s="36" t="s">
        <v>26</v>
      </c>
      <c r="E9" s="37">
        <f>L3</f>
        <v>11</v>
      </c>
      <c r="F9" s="35">
        <f>N5</f>
        <v>15</v>
      </c>
      <c r="G9" s="36" t="s">
        <v>26</v>
      </c>
      <c r="H9" s="37">
        <f>L5</f>
        <v>0</v>
      </c>
      <c r="I9" s="35">
        <f>N7</f>
        <v>10</v>
      </c>
      <c r="J9" s="36" t="s">
        <v>26</v>
      </c>
      <c r="K9" s="37">
        <f>L7</f>
        <v>7</v>
      </c>
      <c r="L9" s="68"/>
      <c r="M9" s="69"/>
      <c r="N9" s="70"/>
      <c r="O9" s="247">
        <f>SUM(IF(C9&gt;E9,1,0),IF(F9&gt;H9,1,0),IF(I9&gt;K9,1,0),IF(L9&gt;N9,1,0),IF(C10&gt;E10,1,0),IF(F10&gt;H10,1,0),IF(I10&gt;K10,1,0),IF(L10&gt;N10,1,0))</f>
        <v>6</v>
      </c>
      <c r="P9" s="274">
        <v>13</v>
      </c>
      <c r="Q9" s="249">
        <f>C9+F9+I9+L9+F10+I10+L10+C10</f>
        <v>99</v>
      </c>
      <c r="R9" s="249" t="s">
        <v>26</v>
      </c>
      <c r="S9" s="249">
        <f>H9+K9+N9+H10+K10+N10+E9+E10</f>
        <v>33</v>
      </c>
      <c r="T9" s="251">
        <f>Q9/S9</f>
        <v>3</v>
      </c>
    </row>
    <row r="10" spans="1:20" ht="30" customHeight="1" thickBot="1" x14ac:dyDescent="0.35">
      <c r="A10" s="244"/>
      <c r="B10" s="246"/>
      <c r="C10" s="56">
        <f>N4</f>
        <v>17</v>
      </c>
      <c r="D10" s="57" t="s">
        <v>26</v>
      </c>
      <c r="E10" s="58">
        <f>L4</f>
        <v>10</v>
      </c>
      <c r="F10" s="56">
        <f>N6</f>
        <v>15</v>
      </c>
      <c r="G10" s="57" t="s">
        <v>26</v>
      </c>
      <c r="H10" s="58">
        <f>L6</f>
        <v>0</v>
      </c>
      <c r="I10" s="56">
        <f>N8</f>
        <v>21</v>
      </c>
      <c r="J10" s="57" t="s">
        <v>26</v>
      </c>
      <c r="K10" s="58">
        <f>L8</f>
        <v>5</v>
      </c>
      <c r="L10" s="72"/>
      <c r="M10" s="73"/>
      <c r="N10" s="74"/>
      <c r="O10" s="248"/>
      <c r="P10" s="275"/>
      <c r="Q10" s="250"/>
      <c r="R10" s="250"/>
      <c r="S10" s="250"/>
      <c r="T10" s="252"/>
    </row>
  </sheetData>
  <mergeCells count="44">
    <mergeCell ref="A1:B2"/>
    <mergeCell ref="C1:E1"/>
    <mergeCell ref="F1:H1"/>
    <mergeCell ref="I1:K1"/>
    <mergeCell ref="L1:N1"/>
    <mergeCell ref="Q1:T2"/>
    <mergeCell ref="C2:E2"/>
    <mergeCell ref="F2:H2"/>
    <mergeCell ref="I2:K2"/>
    <mergeCell ref="L2:N2"/>
    <mergeCell ref="O1:O2"/>
    <mergeCell ref="P1:P2"/>
    <mergeCell ref="R3:R4"/>
    <mergeCell ref="S3:S4"/>
    <mergeCell ref="T3:T4"/>
    <mergeCell ref="A5:A6"/>
    <mergeCell ref="B5:B6"/>
    <mergeCell ref="O5:O6"/>
    <mergeCell ref="P5:P6"/>
    <mergeCell ref="Q5:Q6"/>
    <mergeCell ref="R5:R6"/>
    <mergeCell ref="S5:S6"/>
    <mergeCell ref="T5:T6"/>
    <mergeCell ref="A3:A4"/>
    <mergeCell ref="B3:B4"/>
    <mergeCell ref="O3:O4"/>
    <mergeCell ref="P3:P4"/>
    <mergeCell ref="Q3:Q4"/>
    <mergeCell ref="R7:R8"/>
    <mergeCell ref="S7:S8"/>
    <mergeCell ref="T7:T8"/>
    <mergeCell ref="A9:A10"/>
    <mergeCell ref="B9:B10"/>
    <mergeCell ref="O9:O10"/>
    <mergeCell ref="P9:P10"/>
    <mergeCell ref="Q9:Q10"/>
    <mergeCell ref="R9:R10"/>
    <mergeCell ref="S9:S10"/>
    <mergeCell ref="T9:T10"/>
    <mergeCell ref="A7:A8"/>
    <mergeCell ref="B7:B8"/>
    <mergeCell ref="O7:O8"/>
    <mergeCell ref="P7:P8"/>
    <mergeCell ref="Q7:Q8"/>
  </mergeCells>
  <pageMargins left="0.7" right="0.7" top="0.78740157499999996" bottom="0.78740157499999996" header="0.3" footer="0.3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AF637-22A8-45C2-A9BC-A84048607DEC}">
  <sheetPr>
    <tabColor theme="5" tint="0.59999389629810485"/>
  </sheetPr>
  <dimension ref="A1"/>
  <sheetViews>
    <sheetView workbookViewId="0">
      <selection activeCell="J20" sqref="J20"/>
    </sheetView>
  </sheetViews>
  <sheetFormatPr defaultRowHeight="14.4" x14ac:dyDescent="0.3"/>
  <sheetData/>
  <pageMargins left="0.7" right="0.7" top="0.78740157499999996" bottom="0.78740157499999996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5E51F-0CB1-4B42-A2A2-43B4206656F0}">
  <sheetPr>
    <tabColor theme="5" tint="0.59999389629810485"/>
    <pageSetUpPr fitToPage="1"/>
  </sheetPr>
  <dimension ref="A1:AO13"/>
  <sheetViews>
    <sheetView zoomScale="75" zoomScaleNormal="75" workbookViewId="0">
      <selection activeCell="I19" sqref="I19"/>
    </sheetView>
  </sheetViews>
  <sheetFormatPr defaultRowHeight="14.4" x14ac:dyDescent="0.3"/>
  <cols>
    <col min="2" max="2" width="24.88671875" customWidth="1"/>
    <col min="3" max="35" width="5.77734375" customWidth="1"/>
    <col min="39" max="39" width="3" customWidth="1"/>
    <col min="267" max="267" width="14.5546875" bestFit="1" customWidth="1"/>
    <col min="268" max="284" width="4.6640625" customWidth="1"/>
    <col min="285" max="285" width="5.33203125" customWidth="1"/>
    <col min="286" max="288" width="4.6640625" customWidth="1"/>
    <col min="289" max="291" width="0" hidden="1" customWidth="1"/>
    <col min="295" max="295" width="3" customWidth="1"/>
    <col min="523" max="523" width="14.5546875" bestFit="1" customWidth="1"/>
    <col min="524" max="540" width="4.6640625" customWidth="1"/>
    <col min="541" max="541" width="5.33203125" customWidth="1"/>
    <col min="542" max="544" width="4.6640625" customWidth="1"/>
    <col min="545" max="547" width="0" hidden="1" customWidth="1"/>
    <col min="551" max="551" width="3" customWidth="1"/>
    <col min="779" max="779" width="14.5546875" bestFit="1" customWidth="1"/>
    <col min="780" max="796" width="4.6640625" customWidth="1"/>
    <col min="797" max="797" width="5.33203125" customWidth="1"/>
    <col min="798" max="800" width="4.6640625" customWidth="1"/>
    <col min="801" max="803" width="0" hidden="1" customWidth="1"/>
    <col min="807" max="807" width="3" customWidth="1"/>
    <col min="1035" max="1035" width="14.5546875" bestFit="1" customWidth="1"/>
    <col min="1036" max="1052" width="4.6640625" customWidth="1"/>
    <col min="1053" max="1053" width="5.33203125" customWidth="1"/>
    <col min="1054" max="1056" width="4.6640625" customWidth="1"/>
    <col min="1057" max="1059" width="0" hidden="1" customWidth="1"/>
    <col min="1063" max="1063" width="3" customWidth="1"/>
    <col min="1291" max="1291" width="14.5546875" bestFit="1" customWidth="1"/>
    <col min="1292" max="1308" width="4.6640625" customWidth="1"/>
    <col min="1309" max="1309" width="5.33203125" customWidth="1"/>
    <col min="1310" max="1312" width="4.6640625" customWidth="1"/>
    <col min="1313" max="1315" width="0" hidden="1" customWidth="1"/>
    <col min="1319" max="1319" width="3" customWidth="1"/>
    <col min="1547" max="1547" width="14.5546875" bestFit="1" customWidth="1"/>
    <col min="1548" max="1564" width="4.6640625" customWidth="1"/>
    <col min="1565" max="1565" width="5.33203125" customWidth="1"/>
    <col min="1566" max="1568" width="4.6640625" customWidth="1"/>
    <col min="1569" max="1571" width="0" hidden="1" customWidth="1"/>
    <col min="1575" max="1575" width="3" customWidth="1"/>
    <col min="1803" max="1803" width="14.5546875" bestFit="1" customWidth="1"/>
    <col min="1804" max="1820" width="4.6640625" customWidth="1"/>
    <col min="1821" max="1821" width="5.33203125" customWidth="1"/>
    <col min="1822" max="1824" width="4.6640625" customWidth="1"/>
    <col min="1825" max="1827" width="0" hidden="1" customWidth="1"/>
    <col min="1831" max="1831" width="3" customWidth="1"/>
    <col min="2059" max="2059" width="14.5546875" bestFit="1" customWidth="1"/>
    <col min="2060" max="2076" width="4.6640625" customWidth="1"/>
    <col min="2077" max="2077" width="5.33203125" customWidth="1"/>
    <col min="2078" max="2080" width="4.6640625" customWidth="1"/>
    <col min="2081" max="2083" width="0" hidden="1" customWidth="1"/>
    <col min="2087" max="2087" width="3" customWidth="1"/>
    <col min="2315" max="2315" width="14.5546875" bestFit="1" customWidth="1"/>
    <col min="2316" max="2332" width="4.6640625" customWidth="1"/>
    <col min="2333" max="2333" width="5.33203125" customWidth="1"/>
    <col min="2334" max="2336" width="4.6640625" customWidth="1"/>
    <col min="2337" max="2339" width="0" hidden="1" customWidth="1"/>
    <col min="2343" max="2343" width="3" customWidth="1"/>
    <col min="2571" max="2571" width="14.5546875" bestFit="1" customWidth="1"/>
    <col min="2572" max="2588" width="4.6640625" customWidth="1"/>
    <col min="2589" max="2589" width="5.33203125" customWidth="1"/>
    <col min="2590" max="2592" width="4.6640625" customWidth="1"/>
    <col min="2593" max="2595" width="0" hidden="1" customWidth="1"/>
    <col min="2599" max="2599" width="3" customWidth="1"/>
    <col min="2827" max="2827" width="14.5546875" bestFit="1" customWidth="1"/>
    <col min="2828" max="2844" width="4.6640625" customWidth="1"/>
    <col min="2845" max="2845" width="5.33203125" customWidth="1"/>
    <col min="2846" max="2848" width="4.6640625" customWidth="1"/>
    <col min="2849" max="2851" width="0" hidden="1" customWidth="1"/>
    <col min="2855" max="2855" width="3" customWidth="1"/>
    <col min="3083" max="3083" width="14.5546875" bestFit="1" customWidth="1"/>
    <col min="3084" max="3100" width="4.6640625" customWidth="1"/>
    <col min="3101" max="3101" width="5.33203125" customWidth="1"/>
    <col min="3102" max="3104" width="4.6640625" customWidth="1"/>
    <col min="3105" max="3107" width="0" hidden="1" customWidth="1"/>
    <col min="3111" max="3111" width="3" customWidth="1"/>
    <col min="3339" max="3339" width="14.5546875" bestFit="1" customWidth="1"/>
    <col min="3340" max="3356" width="4.6640625" customWidth="1"/>
    <col min="3357" max="3357" width="5.33203125" customWidth="1"/>
    <col min="3358" max="3360" width="4.6640625" customWidth="1"/>
    <col min="3361" max="3363" width="0" hidden="1" customWidth="1"/>
    <col min="3367" max="3367" width="3" customWidth="1"/>
    <col min="3595" max="3595" width="14.5546875" bestFit="1" customWidth="1"/>
    <col min="3596" max="3612" width="4.6640625" customWidth="1"/>
    <col min="3613" max="3613" width="5.33203125" customWidth="1"/>
    <col min="3614" max="3616" width="4.6640625" customWidth="1"/>
    <col min="3617" max="3619" width="0" hidden="1" customWidth="1"/>
    <col min="3623" max="3623" width="3" customWidth="1"/>
    <col min="3851" max="3851" width="14.5546875" bestFit="1" customWidth="1"/>
    <col min="3852" max="3868" width="4.6640625" customWidth="1"/>
    <col min="3869" max="3869" width="5.33203125" customWidth="1"/>
    <col min="3870" max="3872" width="4.6640625" customWidth="1"/>
    <col min="3873" max="3875" width="0" hidden="1" customWidth="1"/>
    <col min="3879" max="3879" width="3" customWidth="1"/>
    <col min="4107" max="4107" width="14.5546875" bestFit="1" customWidth="1"/>
    <col min="4108" max="4124" width="4.6640625" customWidth="1"/>
    <col min="4125" max="4125" width="5.33203125" customWidth="1"/>
    <col min="4126" max="4128" width="4.6640625" customWidth="1"/>
    <col min="4129" max="4131" width="0" hidden="1" customWidth="1"/>
    <col min="4135" max="4135" width="3" customWidth="1"/>
    <col min="4363" max="4363" width="14.5546875" bestFit="1" customWidth="1"/>
    <col min="4364" max="4380" width="4.6640625" customWidth="1"/>
    <col min="4381" max="4381" width="5.33203125" customWidth="1"/>
    <col min="4382" max="4384" width="4.6640625" customWidth="1"/>
    <col min="4385" max="4387" width="0" hidden="1" customWidth="1"/>
    <col min="4391" max="4391" width="3" customWidth="1"/>
    <col min="4619" max="4619" width="14.5546875" bestFit="1" customWidth="1"/>
    <col min="4620" max="4636" width="4.6640625" customWidth="1"/>
    <col min="4637" max="4637" width="5.33203125" customWidth="1"/>
    <col min="4638" max="4640" width="4.6640625" customWidth="1"/>
    <col min="4641" max="4643" width="0" hidden="1" customWidth="1"/>
    <col min="4647" max="4647" width="3" customWidth="1"/>
    <col min="4875" max="4875" width="14.5546875" bestFit="1" customWidth="1"/>
    <col min="4876" max="4892" width="4.6640625" customWidth="1"/>
    <col min="4893" max="4893" width="5.33203125" customWidth="1"/>
    <col min="4894" max="4896" width="4.6640625" customWidth="1"/>
    <col min="4897" max="4899" width="0" hidden="1" customWidth="1"/>
    <col min="4903" max="4903" width="3" customWidth="1"/>
    <col min="5131" max="5131" width="14.5546875" bestFit="1" customWidth="1"/>
    <col min="5132" max="5148" width="4.6640625" customWidth="1"/>
    <col min="5149" max="5149" width="5.33203125" customWidth="1"/>
    <col min="5150" max="5152" width="4.6640625" customWidth="1"/>
    <col min="5153" max="5155" width="0" hidden="1" customWidth="1"/>
    <col min="5159" max="5159" width="3" customWidth="1"/>
    <col min="5387" max="5387" width="14.5546875" bestFit="1" customWidth="1"/>
    <col min="5388" max="5404" width="4.6640625" customWidth="1"/>
    <col min="5405" max="5405" width="5.33203125" customWidth="1"/>
    <col min="5406" max="5408" width="4.6640625" customWidth="1"/>
    <col min="5409" max="5411" width="0" hidden="1" customWidth="1"/>
    <col min="5415" max="5415" width="3" customWidth="1"/>
    <col min="5643" max="5643" width="14.5546875" bestFit="1" customWidth="1"/>
    <col min="5644" max="5660" width="4.6640625" customWidth="1"/>
    <col min="5661" max="5661" width="5.33203125" customWidth="1"/>
    <col min="5662" max="5664" width="4.6640625" customWidth="1"/>
    <col min="5665" max="5667" width="0" hidden="1" customWidth="1"/>
    <col min="5671" max="5671" width="3" customWidth="1"/>
    <col min="5899" max="5899" width="14.5546875" bestFit="1" customWidth="1"/>
    <col min="5900" max="5916" width="4.6640625" customWidth="1"/>
    <col min="5917" max="5917" width="5.33203125" customWidth="1"/>
    <col min="5918" max="5920" width="4.6640625" customWidth="1"/>
    <col min="5921" max="5923" width="0" hidden="1" customWidth="1"/>
    <col min="5927" max="5927" width="3" customWidth="1"/>
    <col min="6155" max="6155" width="14.5546875" bestFit="1" customWidth="1"/>
    <col min="6156" max="6172" width="4.6640625" customWidth="1"/>
    <col min="6173" max="6173" width="5.33203125" customWidth="1"/>
    <col min="6174" max="6176" width="4.6640625" customWidth="1"/>
    <col min="6177" max="6179" width="0" hidden="1" customWidth="1"/>
    <col min="6183" max="6183" width="3" customWidth="1"/>
    <col min="6411" max="6411" width="14.5546875" bestFit="1" customWidth="1"/>
    <col min="6412" max="6428" width="4.6640625" customWidth="1"/>
    <col min="6429" max="6429" width="5.33203125" customWidth="1"/>
    <col min="6430" max="6432" width="4.6640625" customWidth="1"/>
    <col min="6433" max="6435" width="0" hidden="1" customWidth="1"/>
    <col min="6439" max="6439" width="3" customWidth="1"/>
    <col min="6667" max="6667" width="14.5546875" bestFit="1" customWidth="1"/>
    <col min="6668" max="6684" width="4.6640625" customWidth="1"/>
    <col min="6685" max="6685" width="5.33203125" customWidth="1"/>
    <col min="6686" max="6688" width="4.6640625" customWidth="1"/>
    <col min="6689" max="6691" width="0" hidden="1" customWidth="1"/>
    <col min="6695" max="6695" width="3" customWidth="1"/>
    <col min="6923" max="6923" width="14.5546875" bestFit="1" customWidth="1"/>
    <col min="6924" max="6940" width="4.6640625" customWidth="1"/>
    <col min="6941" max="6941" width="5.33203125" customWidth="1"/>
    <col min="6942" max="6944" width="4.6640625" customWidth="1"/>
    <col min="6945" max="6947" width="0" hidden="1" customWidth="1"/>
    <col min="6951" max="6951" width="3" customWidth="1"/>
    <col min="7179" max="7179" width="14.5546875" bestFit="1" customWidth="1"/>
    <col min="7180" max="7196" width="4.6640625" customWidth="1"/>
    <col min="7197" max="7197" width="5.33203125" customWidth="1"/>
    <col min="7198" max="7200" width="4.6640625" customWidth="1"/>
    <col min="7201" max="7203" width="0" hidden="1" customWidth="1"/>
    <col min="7207" max="7207" width="3" customWidth="1"/>
    <col min="7435" max="7435" width="14.5546875" bestFit="1" customWidth="1"/>
    <col min="7436" max="7452" width="4.6640625" customWidth="1"/>
    <col min="7453" max="7453" width="5.33203125" customWidth="1"/>
    <col min="7454" max="7456" width="4.6640625" customWidth="1"/>
    <col min="7457" max="7459" width="0" hidden="1" customWidth="1"/>
    <col min="7463" max="7463" width="3" customWidth="1"/>
    <col min="7691" max="7691" width="14.5546875" bestFit="1" customWidth="1"/>
    <col min="7692" max="7708" width="4.6640625" customWidth="1"/>
    <col min="7709" max="7709" width="5.33203125" customWidth="1"/>
    <col min="7710" max="7712" width="4.6640625" customWidth="1"/>
    <col min="7713" max="7715" width="0" hidden="1" customWidth="1"/>
    <col min="7719" max="7719" width="3" customWidth="1"/>
    <col min="7947" max="7947" width="14.5546875" bestFit="1" customWidth="1"/>
    <col min="7948" max="7964" width="4.6640625" customWidth="1"/>
    <col min="7965" max="7965" width="5.33203125" customWidth="1"/>
    <col min="7966" max="7968" width="4.6640625" customWidth="1"/>
    <col min="7969" max="7971" width="0" hidden="1" customWidth="1"/>
    <col min="7975" max="7975" width="3" customWidth="1"/>
    <col min="8203" max="8203" width="14.5546875" bestFit="1" customWidth="1"/>
    <col min="8204" max="8220" width="4.6640625" customWidth="1"/>
    <col min="8221" max="8221" width="5.33203125" customWidth="1"/>
    <col min="8222" max="8224" width="4.6640625" customWidth="1"/>
    <col min="8225" max="8227" width="0" hidden="1" customWidth="1"/>
    <col min="8231" max="8231" width="3" customWidth="1"/>
    <col min="8459" max="8459" width="14.5546875" bestFit="1" customWidth="1"/>
    <col min="8460" max="8476" width="4.6640625" customWidth="1"/>
    <col min="8477" max="8477" width="5.33203125" customWidth="1"/>
    <col min="8478" max="8480" width="4.6640625" customWidth="1"/>
    <col min="8481" max="8483" width="0" hidden="1" customWidth="1"/>
    <col min="8487" max="8487" width="3" customWidth="1"/>
    <col min="8715" max="8715" width="14.5546875" bestFit="1" customWidth="1"/>
    <col min="8716" max="8732" width="4.6640625" customWidth="1"/>
    <col min="8733" max="8733" width="5.33203125" customWidth="1"/>
    <col min="8734" max="8736" width="4.6640625" customWidth="1"/>
    <col min="8737" max="8739" width="0" hidden="1" customWidth="1"/>
    <col min="8743" max="8743" width="3" customWidth="1"/>
    <col min="8971" max="8971" width="14.5546875" bestFit="1" customWidth="1"/>
    <col min="8972" max="8988" width="4.6640625" customWidth="1"/>
    <col min="8989" max="8989" width="5.33203125" customWidth="1"/>
    <col min="8990" max="8992" width="4.6640625" customWidth="1"/>
    <col min="8993" max="8995" width="0" hidden="1" customWidth="1"/>
    <col min="8999" max="8999" width="3" customWidth="1"/>
    <col min="9227" max="9227" width="14.5546875" bestFit="1" customWidth="1"/>
    <col min="9228" max="9244" width="4.6640625" customWidth="1"/>
    <col min="9245" max="9245" width="5.33203125" customWidth="1"/>
    <col min="9246" max="9248" width="4.6640625" customWidth="1"/>
    <col min="9249" max="9251" width="0" hidden="1" customWidth="1"/>
    <col min="9255" max="9255" width="3" customWidth="1"/>
    <col min="9483" max="9483" width="14.5546875" bestFit="1" customWidth="1"/>
    <col min="9484" max="9500" width="4.6640625" customWidth="1"/>
    <col min="9501" max="9501" width="5.33203125" customWidth="1"/>
    <col min="9502" max="9504" width="4.6640625" customWidth="1"/>
    <col min="9505" max="9507" width="0" hidden="1" customWidth="1"/>
    <col min="9511" max="9511" width="3" customWidth="1"/>
    <col min="9739" max="9739" width="14.5546875" bestFit="1" customWidth="1"/>
    <col min="9740" max="9756" width="4.6640625" customWidth="1"/>
    <col min="9757" max="9757" width="5.33203125" customWidth="1"/>
    <col min="9758" max="9760" width="4.6640625" customWidth="1"/>
    <col min="9761" max="9763" width="0" hidden="1" customWidth="1"/>
    <col min="9767" max="9767" width="3" customWidth="1"/>
    <col min="9995" max="9995" width="14.5546875" bestFit="1" customWidth="1"/>
    <col min="9996" max="10012" width="4.6640625" customWidth="1"/>
    <col min="10013" max="10013" width="5.33203125" customWidth="1"/>
    <col min="10014" max="10016" width="4.6640625" customWidth="1"/>
    <col min="10017" max="10019" width="0" hidden="1" customWidth="1"/>
    <col min="10023" max="10023" width="3" customWidth="1"/>
    <col min="10251" max="10251" width="14.5546875" bestFit="1" customWidth="1"/>
    <col min="10252" max="10268" width="4.6640625" customWidth="1"/>
    <col min="10269" max="10269" width="5.33203125" customWidth="1"/>
    <col min="10270" max="10272" width="4.6640625" customWidth="1"/>
    <col min="10273" max="10275" width="0" hidden="1" customWidth="1"/>
    <col min="10279" max="10279" width="3" customWidth="1"/>
    <col min="10507" max="10507" width="14.5546875" bestFit="1" customWidth="1"/>
    <col min="10508" max="10524" width="4.6640625" customWidth="1"/>
    <col min="10525" max="10525" width="5.33203125" customWidth="1"/>
    <col min="10526" max="10528" width="4.6640625" customWidth="1"/>
    <col min="10529" max="10531" width="0" hidden="1" customWidth="1"/>
    <col min="10535" max="10535" width="3" customWidth="1"/>
    <col min="10763" max="10763" width="14.5546875" bestFit="1" customWidth="1"/>
    <col min="10764" max="10780" width="4.6640625" customWidth="1"/>
    <col min="10781" max="10781" width="5.33203125" customWidth="1"/>
    <col min="10782" max="10784" width="4.6640625" customWidth="1"/>
    <col min="10785" max="10787" width="0" hidden="1" customWidth="1"/>
    <col min="10791" max="10791" width="3" customWidth="1"/>
    <col min="11019" max="11019" width="14.5546875" bestFit="1" customWidth="1"/>
    <col min="11020" max="11036" width="4.6640625" customWidth="1"/>
    <col min="11037" max="11037" width="5.33203125" customWidth="1"/>
    <col min="11038" max="11040" width="4.6640625" customWidth="1"/>
    <col min="11041" max="11043" width="0" hidden="1" customWidth="1"/>
    <col min="11047" max="11047" width="3" customWidth="1"/>
    <col min="11275" max="11275" width="14.5546875" bestFit="1" customWidth="1"/>
    <col min="11276" max="11292" width="4.6640625" customWidth="1"/>
    <col min="11293" max="11293" width="5.33203125" customWidth="1"/>
    <col min="11294" max="11296" width="4.6640625" customWidth="1"/>
    <col min="11297" max="11299" width="0" hidden="1" customWidth="1"/>
    <col min="11303" max="11303" width="3" customWidth="1"/>
    <col min="11531" max="11531" width="14.5546875" bestFit="1" customWidth="1"/>
    <col min="11532" max="11548" width="4.6640625" customWidth="1"/>
    <col min="11549" max="11549" width="5.33203125" customWidth="1"/>
    <col min="11550" max="11552" width="4.6640625" customWidth="1"/>
    <col min="11553" max="11555" width="0" hidden="1" customWidth="1"/>
    <col min="11559" max="11559" width="3" customWidth="1"/>
    <col min="11787" max="11787" width="14.5546875" bestFit="1" customWidth="1"/>
    <col min="11788" max="11804" width="4.6640625" customWidth="1"/>
    <col min="11805" max="11805" width="5.33203125" customWidth="1"/>
    <col min="11806" max="11808" width="4.6640625" customWidth="1"/>
    <col min="11809" max="11811" width="0" hidden="1" customWidth="1"/>
    <col min="11815" max="11815" width="3" customWidth="1"/>
    <col min="12043" max="12043" width="14.5546875" bestFit="1" customWidth="1"/>
    <col min="12044" max="12060" width="4.6640625" customWidth="1"/>
    <col min="12061" max="12061" width="5.33203125" customWidth="1"/>
    <col min="12062" max="12064" width="4.6640625" customWidth="1"/>
    <col min="12065" max="12067" width="0" hidden="1" customWidth="1"/>
    <col min="12071" max="12071" width="3" customWidth="1"/>
    <col min="12299" max="12299" width="14.5546875" bestFit="1" customWidth="1"/>
    <col min="12300" max="12316" width="4.6640625" customWidth="1"/>
    <col min="12317" max="12317" width="5.33203125" customWidth="1"/>
    <col min="12318" max="12320" width="4.6640625" customWidth="1"/>
    <col min="12321" max="12323" width="0" hidden="1" customWidth="1"/>
    <col min="12327" max="12327" width="3" customWidth="1"/>
    <col min="12555" max="12555" width="14.5546875" bestFit="1" customWidth="1"/>
    <col min="12556" max="12572" width="4.6640625" customWidth="1"/>
    <col min="12573" max="12573" width="5.33203125" customWidth="1"/>
    <col min="12574" max="12576" width="4.6640625" customWidth="1"/>
    <col min="12577" max="12579" width="0" hidden="1" customWidth="1"/>
    <col min="12583" max="12583" width="3" customWidth="1"/>
    <col min="12811" max="12811" width="14.5546875" bestFit="1" customWidth="1"/>
    <col min="12812" max="12828" width="4.6640625" customWidth="1"/>
    <col min="12829" max="12829" width="5.33203125" customWidth="1"/>
    <col min="12830" max="12832" width="4.6640625" customWidth="1"/>
    <col min="12833" max="12835" width="0" hidden="1" customWidth="1"/>
    <col min="12839" max="12839" width="3" customWidth="1"/>
    <col min="13067" max="13067" width="14.5546875" bestFit="1" customWidth="1"/>
    <col min="13068" max="13084" width="4.6640625" customWidth="1"/>
    <col min="13085" max="13085" width="5.33203125" customWidth="1"/>
    <col min="13086" max="13088" width="4.6640625" customWidth="1"/>
    <col min="13089" max="13091" width="0" hidden="1" customWidth="1"/>
    <col min="13095" max="13095" width="3" customWidth="1"/>
    <col min="13323" max="13323" width="14.5546875" bestFit="1" customWidth="1"/>
    <col min="13324" max="13340" width="4.6640625" customWidth="1"/>
    <col min="13341" max="13341" width="5.33203125" customWidth="1"/>
    <col min="13342" max="13344" width="4.6640625" customWidth="1"/>
    <col min="13345" max="13347" width="0" hidden="1" customWidth="1"/>
    <col min="13351" max="13351" width="3" customWidth="1"/>
    <col min="13579" max="13579" width="14.5546875" bestFit="1" customWidth="1"/>
    <col min="13580" max="13596" width="4.6640625" customWidth="1"/>
    <col min="13597" max="13597" width="5.33203125" customWidth="1"/>
    <col min="13598" max="13600" width="4.6640625" customWidth="1"/>
    <col min="13601" max="13603" width="0" hidden="1" customWidth="1"/>
    <col min="13607" max="13607" width="3" customWidth="1"/>
    <col min="13835" max="13835" width="14.5546875" bestFit="1" customWidth="1"/>
    <col min="13836" max="13852" width="4.6640625" customWidth="1"/>
    <col min="13853" max="13853" width="5.33203125" customWidth="1"/>
    <col min="13854" max="13856" width="4.6640625" customWidth="1"/>
    <col min="13857" max="13859" width="0" hidden="1" customWidth="1"/>
    <col min="13863" max="13863" width="3" customWidth="1"/>
    <col min="14091" max="14091" width="14.5546875" bestFit="1" customWidth="1"/>
    <col min="14092" max="14108" width="4.6640625" customWidth="1"/>
    <col min="14109" max="14109" width="5.33203125" customWidth="1"/>
    <col min="14110" max="14112" width="4.6640625" customWidth="1"/>
    <col min="14113" max="14115" width="0" hidden="1" customWidth="1"/>
    <col min="14119" max="14119" width="3" customWidth="1"/>
    <col min="14347" max="14347" width="14.5546875" bestFit="1" customWidth="1"/>
    <col min="14348" max="14364" width="4.6640625" customWidth="1"/>
    <col min="14365" max="14365" width="5.33203125" customWidth="1"/>
    <col min="14366" max="14368" width="4.6640625" customWidth="1"/>
    <col min="14369" max="14371" width="0" hidden="1" customWidth="1"/>
    <col min="14375" max="14375" width="3" customWidth="1"/>
    <col min="14603" max="14603" width="14.5546875" bestFit="1" customWidth="1"/>
    <col min="14604" max="14620" width="4.6640625" customWidth="1"/>
    <col min="14621" max="14621" width="5.33203125" customWidth="1"/>
    <col min="14622" max="14624" width="4.6640625" customWidth="1"/>
    <col min="14625" max="14627" width="0" hidden="1" customWidth="1"/>
    <col min="14631" max="14631" width="3" customWidth="1"/>
    <col min="14859" max="14859" width="14.5546875" bestFit="1" customWidth="1"/>
    <col min="14860" max="14876" width="4.6640625" customWidth="1"/>
    <col min="14877" max="14877" width="5.33203125" customWidth="1"/>
    <col min="14878" max="14880" width="4.6640625" customWidth="1"/>
    <col min="14881" max="14883" width="0" hidden="1" customWidth="1"/>
    <col min="14887" max="14887" width="3" customWidth="1"/>
    <col min="15115" max="15115" width="14.5546875" bestFit="1" customWidth="1"/>
    <col min="15116" max="15132" width="4.6640625" customWidth="1"/>
    <col min="15133" max="15133" width="5.33203125" customWidth="1"/>
    <col min="15134" max="15136" width="4.6640625" customWidth="1"/>
    <col min="15137" max="15139" width="0" hidden="1" customWidth="1"/>
    <col min="15143" max="15143" width="3" customWidth="1"/>
    <col min="15371" max="15371" width="14.5546875" bestFit="1" customWidth="1"/>
    <col min="15372" max="15388" width="4.6640625" customWidth="1"/>
    <col min="15389" max="15389" width="5.33203125" customWidth="1"/>
    <col min="15390" max="15392" width="4.6640625" customWidth="1"/>
    <col min="15393" max="15395" width="0" hidden="1" customWidth="1"/>
    <col min="15399" max="15399" width="3" customWidth="1"/>
    <col min="15627" max="15627" width="14.5546875" bestFit="1" customWidth="1"/>
    <col min="15628" max="15644" width="4.6640625" customWidth="1"/>
    <col min="15645" max="15645" width="5.33203125" customWidth="1"/>
    <col min="15646" max="15648" width="4.6640625" customWidth="1"/>
    <col min="15649" max="15651" width="0" hidden="1" customWidth="1"/>
    <col min="15655" max="15655" width="3" customWidth="1"/>
    <col min="15883" max="15883" width="14.5546875" bestFit="1" customWidth="1"/>
    <col min="15884" max="15900" width="4.6640625" customWidth="1"/>
    <col min="15901" max="15901" width="5.33203125" customWidth="1"/>
    <col min="15902" max="15904" width="4.6640625" customWidth="1"/>
    <col min="15905" max="15907" width="0" hidden="1" customWidth="1"/>
    <col min="15911" max="15911" width="3" customWidth="1"/>
    <col min="16139" max="16139" width="14.5546875" bestFit="1" customWidth="1"/>
    <col min="16140" max="16156" width="4.6640625" customWidth="1"/>
    <col min="16157" max="16157" width="5.33203125" customWidth="1"/>
    <col min="16158" max="16160" width="4.6640625" customWidth="1"/>
    <col min="16161" max="16163" width="0" hidden="1" customWidth="1"/>
    <col min="16167" max="16167" width="3" customWidth="1"/>
  </cols>
  <sheetData>
    <row r="1" spans="1:41" ht="27" customHeight="1" x14ac:dyDescent="0.3">
      <c r="A1" s="304" t="s">
        <v>95</v>
      </c>
      <c r="B1" s="305"/>
      <c r="C1" s="267" t="s">
        <v>18</v>
      </c>
      <c r="D1" s="259"/>
      <c r="E1" s="259"/>
      <c r="F1" s="259" t="s">
        <v>19</v>
      </c>
      <c r="G1" s="259"/>
      <c r="H1" s="259"/>
      <c r="I1" s="259" t="s">
        <v>20</v>
      </c>
      <c r="J1" s="259"/>
      <c r="K1" s="259"/>
      <c r="L1" s="259" t="s">
        <v>21</v>
      </c>
      <c r="M1" s="259"/>
      <c r="N1" s="259"/>
      <c r="O1" s="259" t="s">
        <v>39</v>
      </c>
      <c r="P1" s="259"/>
      <c r="Q1" s="259"/>
      <c r="R1" s="259" t="s">
        <v>37</v>
      </c>
      <c r="S1" s="259"/>
      <c r="T1" s="259"/>
      <c r="U1" s="259" t="s">
        <v>91</v>
      </c>
      <c r="V1" s="259"/>
      <c r="W1" s="259"/>
      <c r="X1" s="259" t="s">
        <v>89</v>
      </c>
      <c r="Y1" s="259"/>
      <c r="Z1" s="259"/>
      <c r="AA1" s="259" t="s">
        <v>87</v>
      </c>
      <c r="AB1" s="259"/>
      <c r="AC1" s="259"/>
      <c r="AD1" s="259" t="s">
        <v>85</v>
      </c>
      <c r="AE1" s="259"/>
      <c r="AF1" s="259"/>
      <c r="AG1" s="259" t="s">
        <v>83</v>
      </c>
      <c r="AH1" s="259"/>
      <c r="AI1" s="261"/>
      <c r="AJ1" s="307" t="s">
        <v>22</v>
      </c>
      <c r="AK1" s="306" t="s">
        <v>23</v>
      </c>
      <c r="AL1" s="306" t="s">
        <v>24</v>
      </c>
      <c r="AM1" s="306"/>
      <c r="AN1" s="306"/>
      <c r="AO1" s="306"/>
    </row>
    <row r="2" spans="1:41" ht="27" customHeight="1" x14ac:dyDescent="0.3">
      <c r="A2" s="304"/>
      <c r="B2" s="305"/>
      <c r="C2" s="253" t="str">
        <f>B3</f>
        <v>Polanka A</v>
      </c>
      <c r="D2" s="306"/>
      <c r="E2" s="306"/>
      <c r="F2" s="306" t="str">
        <f>B4</f>
        <v>Polanka B</v>
      </c>
      <c r="G2" s="306"/>
      <c r="H2" s="306"/>
      <c r="I2" s="306" t="str">
        <f>B5</f>
        <v>Volejbal Ostrava A</v>
      </c>
      <c r="J2" s="306"/>
      <c r="K2" s="306"/>
      <c r="L2" s="306" t="str">
        <f>B6</f>
        <v>Red Volley Ostravice A</v>
      </c>
      <c r="M2" s="306"/>
      <c r="N2" s="306"/>
      <c r="O2" s="306" t="str">
        <f>B7</f>
        <v>Green FM Sviadnov A</v>
      </c>
      <c r="P2" s="306"/>
      <c r="Q2" s="306"/>
      <c r="R2" s="306" t="str">
        <f>B8</f>
        <v>Blue Volley Kosmonautů A</v>
      </c>
      <c r="S2" s="306"/>
      <c r="T2" s="306"/>
      <c r="U2" s="306" t="str">
        <f>B9</f>
        <v>Blue Volley Bulharská A</v>
      </c>
      <c r="V2" s="306"/>
      <c r="W2" s="306"/>
      <c r="X2" s="306" t="str">
        <f>B10</f>
        <v>Blue Volley Bulharská B</v>
      </c>
      <c r="Y2" s="306"/>
      <c r="Z2" s="306"/>
      <c r="AA2" s="306" t="str">
        <f>B11</f>
        <v>Blue Volley Bulharská C</v>
      </c>
      <c r="AB2" s="306"/>
      <c r="AC2" s="306"/>
      <c r="AD2" s="306" t="str">
        <f>B12</f>
        <v>Blue Volley Proskovice A</v>
      </c>
      <c r="AE2" s="306"/>
      <c r="AF2" s="306"/>
      <c r="AG2" s="306" t="str">
        <f>B13</f>
        <v>Red Volley Nová Ves A</v>
      </c>
      <c r="AH2" s="306"/>
      <c r="AI2" s="254"/>
      <c r="AJ2" s="307"/>
      <c r="AK2" s="306"/>
      <c r="AL2" s="306"/>
      <c r="AM2" s="306"/>
      <c r="AN2" s="306"/>
      <c r="AO2" s="306"/>
    </row>
    <row r="3" spans="1:41" ht="27" customHeight="1" x14ac:dyDescent="0.3">
      <c r="A3" s="77" t="s">
        <v>18</v>
      </c>
      <c r="B3" s="97" t="s">
        <v>29</v>
      </c>
      <c r="C3" s="144"/>
      <c r="D3" s="142"/>
      <c r="E3" s="142"/>
      <c r="F3" s="54">
        <v>3</v>
      </c>
      <c r="G3" s="54" t="s">
        <v>26</v>
      </c>
      <c r="H3" s="54">
        <v>4</v>
      </c>
      <c r="I3" s="54">
        <v>8</v>
      </c>
      <c r="J3" s="54" t="s">
        <v>26</v>
      </c>
      <c r="K3" s="54">
        <v>7</v>
      </c>
      <c r="L3" s="54">
        <v>7</v>
      </c>
      <c r="M3" s="54" t="s">
        <v>26</v>
      </c>
      <c r="N3" s="54">
        <v>4</v>
      </c>
      <c r="O3" s="54">
        <v>9</v>
      </c>
      <c r="P3" s="54" t="s">
        <v>26</v>
      </c>
      <c r="Q3" s="54">
        <v>4</v>
      </c>
      <c r="R3" s="54">
        <v>32</v>
      </c>
      <c r="S3" s="54" t="s">
        <v>26</v>
      </c>
      <c r="T3" s="54">
        <v>1</v>
      </c>
      <c r="U3" s="54">
        <v>10</v>
      </c>
      <c r="V3" s="54" t="s">
        <v>26</v>
      </c>
      <c r="W3" s="54">
        <v>3</v>
      </c>
      <c r="X3" s="54">
        <v>9</v>
      </c>
      <c r="Y3" s="54" t="s">
        <v>26</v>
      </c>
      <c r="Z3" s="54">
        <v>3</v>
      </c>
      <c r="AA3" s="54">
        <v>15</v>
      </c>
      <c r="AB3" s="54" t="s">
        <v>26</v>
      </c>
      <c r="AC3" s="54">
        <v>0</v>
      </c>
      <c r="AD3" s="54">
        <v>15</v>
      </c>
      <c r="AE3" s="54" t="s">
        <v>26</v>
      </c>
      <c r="AF3" s="54">
        <v>0</v>
      </c>
      <c r="AG3" s="54">
        <v>4</v>
      </c>
      <c r="AH3" s="54" t="s">
        <v>26</v>
      </c>
      <c r="AI3" s="89">
        <v>0</v>
      </c>
      <c r="AJ3" s="88">
        <f t="shared" ref="AJ3:AJ13" si="0">SUM(IF(C3&gt;E3,1,0),IF(F3&gt;H3,1,0),IF(I3&gt;K3,1,0),IF(L3&gt;N3,1,0),IF(O3&gt;Q3,1,0),IF(R3&gt;T3,1,0),IF(U3&gt;W3,1,0),IF(X3&gt;Z3,1,0),IF(AA3&gt;AC3,1,0),IF(AD3&gt;AF3,1,0),IF(AG3&gt;AI3,1,0))</f>
        <v>9</v>
      </c>
      <c r="AK3" s="133">
        <v>1</v>
      </c>
      <c r="AL3" s="54">
        <f t="shared" ref="AL3:AL13" si="1">C3+F3+I3+L3+O3+R3+U3+X3+AA3+AD3+AG3</f>
        <v>112</v>
      </c>
      <c r="AM3" s="54" t="s">
        <v>26</v>
      </c>
      <c r="AN3" s="54">
        <f t="shared" ref="AN3:AN13" si="2">E3+H3+K3+N3+Q3+T3+W3+Z3+AC3+AF3+AI3</f>
        <v>26</v>
      </c>
      <c r="AO3" s="54">
        <f t="shared" ref="AO3:AO13" si="3">AL3/AN3</f>
        <v>4.3076923076923075</v>
      </c>
    </row>
    <row r="4" spans="1:41" ht="27" customHeight="1" x14ac:dyDescent="0.3">
      <c r="A4" s="77" t="s">
        <v>19</v>
      </c>
      <c r="B4" s="97" t="s">
        <v>28</v>
      </c>
      <c r="C4" s="95">
        <f>H3</f>
        <v>4</v>
      </c>
      <c r="D4" s="96" t="s">
        <v>26</v>
      </c>
      <c r="E4" s="96">
        <f>F3</f>
        <v>3</v>
      </c>
      <c r="F4" s="143"/>
      <c r="G4" s="143"/>
      <c r="H4" s="143"/>
      <c r="I4" s="54">
        <v>19</v>
      </c>
      <c r="J4" s="54" t="s">
        <v>26</v>
      </c>
      <c r="K4" s="54">
        <v>10</v>
      </c>
      <c r="L4" s="54">
        <v>8</v>
      </c>
      <c r="M4" s="54" t="s">
        <v>26</v>
      </c>
      <c r="N4" s="54">
        <v>10</v>
      </c>
      <c r="O4" s="54">
        <v>7</v>
      </c>
      <c r="P4" s="54" t="s">
        <v>26</v>
      </c>
      <c r="Q4" s="54">
        <v>6</v>
      </c>
      <c r="R4" s="54">
        <v>19</v>
      </c>
      <c r="S4" s="54" t="s">
        <v>26</v>
      </c>
      <c r="T4" s="54">
        <v>4</v>
      </c>
      <c r="U4" s="54">
        <v>4</v>
      </c>
      <c r="V4" s="54" t="s">
        <v>26</v>
      </c>
      <c r="W4" s="54">
        <v>7</v>
      </c>
      <c r="X4" s="54">
        <v>12</v>
      </c>
      <c r="Y4" s="54" t="s">
        <v>26</v>
      </c>
      <c r="Z4" s="54">
        <v>4</v>
      </c>
      <c r="AA4" s="54">
        <v>15</v>
      </c>
      <c r="AB4" s="54" t="s">
        <v>26</v>
      </c>
      <c r="AC4" s="54">
        <v>0</v>
      </c>
      <c r="AD4" s="54">
        <v>15</v>
      </c>
      <c r="AE4" s="54" t="s">
        <v>26</v>
      </c>
      <c r="AF4" s="54">
        <v>8</v>
      </c>
      <c r="AG4" s="54">
        <v>7</v>
      </c>
      <c r="AH4" s="54" t="s">
        <v>26</v>
      </c>
      <c r="AI4" s="89">
        <v>8</v>
      </c>
      <c r="AJ4" s="88">
        <f t="shared" si="0"/>
        <v>7</v>
      </c>
      <c r="AK4" s="133">
        <v>3</v>
      </c>
      <c r="AL4" s="54">
        <f t="shared" si="1"/>
        <v>110</v>
      </c>
      <c r="AM4" s="54" t="s">
        <v>26</v>
      </c>
      <c r="AN4" s="54">
        <f t="shared" si="2"/>
        <v>60</v>
      </c>
      <c r="AO4" s="54">
        <f t="shared" si="3"/>
        <v>1.8333333333333333</v>
      </c>
    </row>
    <row r="5" spans="1:41" ht="27" customHeight="1" x14ac:dyDescent="0.3">
      <c r="A5" s="77" t="s">
        <v>20</v>
      </c>
      <c r="B5" s="97" t="s">
        <v>41</v>
      </c>
      <c r="C5" s="95">
        <f>K3</f>
        <v>7</v>
      </c>
      <c r="D5" s="96" t="s">
        <v>26</v>
      </c>
      <c r="E5" s="96">
        <f>I3</f>
        <v>8</v>
      </c>
      <c r="F5" s="96">
        <f>K4</f>
        <v>10</v>
      </c>
      <c r="G5" s="96" t="s">
        <v>26</v>
      </c>
      <c r="H5" s="96">
        <f>I4</f>
        <v>19</v>
      </c>
      <c r="I5" s="142"/>
      <c r="J5" s="142"/>
      <c r="K5" s="142"/>
      <c r="L5" s="54">
        <v>5</v>
      </c>
      <c r="M5" s="54" t="s">
        <v>26</v>
      </c>
      <c r="N5" s="54">
        <v>14</v>
      </c>
      <c r="O5" s="54">
        <v>5</v>
      </c>
      <c r="P5" s="54" t="s">
        <v>26</v>
      </c>
      <c r="Q5" s="54">
        <v>6</v>
      </c>
      <c r="R5" s="54">
        <v>18</v>
      </c>
      <c r="S5" s="54" t="s">
        <v>26</v>
      </c>
      <c r="T5" s="54">
        <v>4</v>
      </c>
      <c r="U5" s="54">
        <v>6</v>
      </c>
      <c r="V5" s="54" t="s">
        <v>26</v>
      </c>
      <c r="W5" s="54">
        <v>2</v>
      </c>
      <c r="X5" s="54">
        <v>10</v>
      </c>
      <c r="Y5" s="54" t="s">
        <v>26</v>
      </c>
      <c r="Z5" s="54">
        <v>5</v>
      </c>
      <c r="AA5" s="54">
        <v>15</v>
      </c>
      <c r="AB5" s="54" t="s">
        <v>26</v>
      </c>
      <c r="AC5" s="54">
        <v>0</v>
      </c>
      <c r="AD5" s="54">
        <v>13</v>
      </c>
      <c r="AE5" s="54" t="s">
        <v>26</v>
      </c>
      <c r="AF5" s="54">
        <v>11</v>
      </c>
      <c r="AG5" s="54">
        <v>1</v>
      </c>
      <c r="AH5" s="54" t="s">
        <v>26</v>
      </c>
      <c r="AI5" s="89">
        <v>9</v>
      </c>
      <c r="AJ5" s="88">
        <f t="shared" si="0"/>
        <v>5</v>
      </c>
      <c r="AK5" s="133">
        <v>6</v>
      </c>
      <c r="AL5" s="54">
        <f t="shared" si="1"/>
        <v>90</v>
      </c>
      <c r="AM5" s="54" t="s">
        <v>26</v>
      </c>
      <c r="AN5" s="54">
        <f t="shared" si="2"/>
        <v>78</v>
      </c>
      <c r="AO5" s="54">
        <f t="shared" si="3"/>
        <v>1.1538461538461537</v>
      </c>
    </row>
    <row r="6" spans="1:41" ht="27" customHeight="1" x14ac:dyDescent="0.3">
      <c r="A6" s="77" t="s">
        <v>21</v>
      </c>
      <c r="B6" s="97" t="s">
        <v>94</v>
      </c>
      <c r="C6" s="95">
        <f>N3</f>
        <v>4</v>
      </c>
      <c r="D6" s="96" t="s">
        <v>26</v>
      </c>
      <c r="E6" s="96">
        <f>L3</f>
        <v>7</v>
      </c>
      <c r="F6" s="96">
        <f>N4</f>
        <v>10</v>
      </c>
      <c r="G6" s="96" t="s">
        <v>26</v>
      </c>
      <c r="H6" s="96">
        <f>L4</f>
        <v>8</v>
      </c>
      <c r="I6" s="96">
        <f>N5</f>
        <v>14</v>
      </c>
      <c r="J6" s="96" t="s">
        <v>26</v>
      </c>
      <c r="K6" s="96">
        <f>L5</f>
        <v>5</v>
      </c>
      <c r="L6" s="143"/>
      <c r="M6" s="143"/>
      <c r="N6" s="143"/>
      <c r="O6" s="54">
        <v>10</v>
      </c>
      <c r="P6" s="54" t="s">
        <v>26</v>
      </c>
      <c r="Q6" s="54">
        <v>4</v>
      </c>
      <c r="R6" s="54">
        <v>23</v>
      </c>
      <c r="S6" s="54" t="s">
        <v>26</v>
      </c>
      <c r="T6" s="54">
        <v>5</v>
      </c>
      <c r="U6" s="54">
        <v>6</v>
      </c>
      <c r="V6" s="54" t="s">
        <v>26</v>
      </c>
      <c r="W6" s="54">
        <v>5</v>
      </c>
      <c r="X6" s="54">
        <v>11</v>
      </c>
      <c r="Y6" s="54" t="s">
        <v>26</v>
      </c>
      <c r="Z6" s="54">
        <v>7</v>
      </c>
      <c r="AA6" s="54">
        <v>15</v>
      </c>
      <c r="AB6" s="54" t="s">
        <v>26</v>
      </c>
      <c r="AC6" s="54">
        <v>0</v>
      </c>
      <c r="AD6" s="54">
        <v>12</v>
      </c>
      <c r="AE6" s="54" t="s">
        <v>26</v>
      </c>
      <c r="AF6" s="54">
        <v>15</v>
      </c>
      <c r="AG6" s="54">
        <v>3</v>
      </c>
      <c r="AH6" s="54" t="s">
        <v>26</v>
      </c>
      <c r="AI6" s="89">
        <v>10</v>
      </c>
      <c r="AJ6" s="88">
        <f t="shared" si="0"/>
        <v>7</v>
      </c>
      <c r="AK6" s="133">
        <v>4</v>
      </c>
      <c r="AL6" s="54">
        <f t="shared" si="1"/>
        <v>108</v>
      </c>
      <c r="AM6" s="54" t="s">
        <v>26</v>
      </c>
      <c r="AN6" s="54">
        <f t="shared" si="2"/>
        <v>66</v>
      </c>
      <c r="AO6" s="54">
        <f t="shared" si="3"/>
        <v>1.6363636363636365</v>
      </c>
    </row>
    <row r="7" spans="1:41" ht="27" customHeight="1" x14ac:dyDescent="0.3">
      <c r="A7" s="77" t="s">
        <v>39</v>
      </c>
      <c r="B7" s="97" t="s">
        <v>93</v>
      </c>
      <c r="C7" s="95">
        <f>Q3</f>
        <v>4</v>
      </c>
      <c r="D7" s="96" t="s">
        <v>26</v>
      </c>
      <c r="E7" s="96">
        <f>O3</f>
        <v>9</v>
      </c>
      <c r="F7" s="96">
        <f>Q4</f>
        <v>6</v>
      </c>
      <c r="G7" s="96" t="s">
        <v>26</v>
      </c>
      <c r="H7" s="96">
        <f>O4</f>
        <v>7</v>
      </c>
      <c r="I7" s="96">
        <f>Q5</f>
        <v>6</v>
      </c>
      <c r="J7" s="96" t="s">
        <v>26</v>
      </c>
      <c r="K7" s="96">
        <f>O5</f>
        <v>5</v>
      </c>
      <c r="L7" s="96">
        <f>Q6</f>
        <v>4</v>
      </c>
      <c r="M7" s="96" t="s">
        <v>26</v>
      </c>
      <c r="N7" s="96">
        <f>O6</f>
        <v>10</v>
      </c>
      <c r="O7" s="142"/>
      <c r="P7" s="142"/>
      <c r="Q7" s="142"/>
      <c r="R7" s="54">
        <v>21</v>
      </c>
      <c r="S7" s="54" t="s">
        <v>26</v>
      </c>
      <c r="T7" s="54">
        <v>5</v>
      </c>
      <c r="U7" s="54">
        <v>5</v>
      </c>
      <c r="V7" s="54" t="s">
        <v>26</v>
      </c>
      <c r="W7" s="54">
        <v>3</v>
      </c>
      <c r="X7" s="54">
        <v>14</v>
      </c>
      <c r="Y7" s="54" t="s">
        <v>26</v>
      </c>
      <c r="Z7" s="54">
        <v>12</v>
      </c>
      <c r="AA7" s="54">
        <v>15</v>
      </c>
      <c r="AB7" s="54" t="s">
        <v>26</v>
      </c>
      <c r="AC7" s="54">
        <v>0</v>
      </c>
      <c r="AD7" s="54">
        <v>8</v>
      </c>
      <c r="AE7" s="54" t="s">
        <v>26</v>
      </c>
      <c r="AF7" s="54">
        <v>11</v>
      </c>
      <c r="AG7" s="54">
        <v>2</v>
      </c>
      <c r="AH7" s="54" t="s">
        <v>26</v>
      </c>
      <c r="AI7" s="89">
        <v>13</v>
      </c>
      <c r="AJ7" s="88">
        <f t="shared" si="0"/>
        <v>5</v>
      </c>
      <c r="AK7" s="133">
        <v>7</v>
      </c>
      <c r="AL7" s="54">
        <f t="shared" si="1"/>
        <v>85</v>
      </c>
      <c r="AM7" s="54" t="s">
        <v>26</v>
      </c>
      <c r="AN7" s="54">
        <f t="shared" si="2"/>
        <v>75</v>
      </c>
      <c r="AO7" s="54">
        <f t="shared" si="3"/>
        <v>1.1333333333333333</v>
      </c>
    </row>
    <row r="8" spans="1:41" ht="27" customHeight="1" x14ac:dyDescent="0.3">
      <c r="A8" s="77" t="s">
        <v>37</v>
      </c>
      <c r="B8" s="134" t="s">
        <v>92</v>
      </c>
      <c r="C8" s="95">
        <f>T3</f>
        <v>1</v>
      </c>
      <c r="D8" s="96" t="s">
        <v>26</v>
      </c>
      <c r="E8" s="96">
        <f>R3</f>
        <v>32</v>
      </c>
      <c r="F8" s="96">
        <f>T4</f>
        <v>4</v>
      </c>
      <c r="G8" s="96" t="s">
        <v>26</v>
      </c>
      <c r="H8" s="96">
        <v>2</v>
      </c>
      <c r="I8" s="96">
        <f>T5</f>
        <v>4</v>
      </c>
      <c r="J8" s="96" t="s">
        <v>26</v>
      </c>
      <c r="K8" s="96">
        <f>R5</f>
        <v>18</v>
      </c>
      <c r="L8" s="96">
        <f>T6</f>
        <v>5</v>
      </c>
      <c r="M8" s="96" t="s">
        <v>26</v>
      </c>
      <c r="N8" s="96">
        <f>R6</f>
        <v>23</v>
      </c>
      <c r="O8" s="96">
        <f>T7</f>
        <v>5</v>
      </c>
      <c r="P8" s="96" t="s">
        <v>26</v>
      </c>
      <c r="Q8" s="96">
        <f>R7</f>
        <v>21</v>
      </c>
      <c r="R8" s="143"/>
      <c r="S8" s="143"/>
      <c r="T8" s="143"/>
      <c r="U8" s="54">
        <v>8</v>
      </c>
      <c r="V8" s="54" t="s">
        <v>26</v>
      </c>
      <c r="W8" s="54">
        <v>22</v>
      </c>
      <c r="X8" s="54">
        <v>8</v>
      </c>
      <c r="Y8" s="54" t="s">
        <v>26</v>
      </c>
      <c r="Z8" s="54">
        <v>20</v>
      </c>
      <c r="AA8" s="54">
        <v>15</v>
      </c>
      <c r="AB8" s="54" t="s">
        <v>26</v>
      </c>
      <c r="AC8" s="54">
        <v>0</v>
      </c>
      <c r="AD8" s="54">
        <v>4</v>
      </c>
      <c r="AE8" s="54" t="s">
        <v>26</v>
      </c>
      <c r="AF8" s="54">
        <v>26</v>
      </c>
      <c r="AG8" s="54">
        <v>1</v>
      </c>
      <c r="AH8" s="54" t="s">
        <v>26</v>
      </c>
      <c r="AI8" s="89">
        <v>36</v>
      </c>
      <c r="AJ8" s="88">
        <f t="shared" si="0"/>
        <v>2</v>
      </c>
      <c r="AK8" s="133">
        <v>10</v>
      </c>
      <c r="AL8" s="54">
        <f t="shared" si="1"/>
        <v>55</v>
      </c>
      <c r="AM8" s="54" t="s">
        <v>26</v>
      </c>
      <c r="AN8" s="54">
        <f t="shared" si="2"/>
        <v>200</v>
      </c>
      <c r="AO8" s="54">
        <f t="shared" si="3"/>
        <v>0.27500000000000002</v>
      </c>
    </row>
    <row r="9" spans="1:41" ht="27" customHeight="1" x14ac:dyDescent="0.3">
      <c r="A9" s="77" t="s">
        <v>91</v>
      </c>
      <c r="B9" s="134" t="s">
        <v>90</v>
      </c>
      <c r="C9" s="95">
        <f>W3</f>
        <v>3</v>
      </c>
      <c r="D9" s="96" t="s">
        <v>26</v>
      </c>
      <c r="E9" s="96">
        <f>U3</f>
        <v>10</v>
      </c>
      <c r="F9" s="96">
        <f>W4</f>
        <v>7</v>
      </c>
      <c r="G9" s="96" t="s">
        <v>26</v>
      </c>
      <c r="H9" s="96">
        <f>U4</f>
        <v>4</v>
      </c>
      <c r="I9" s="96">
        <f>W5</f>
        <v>2</v>
      </c>
      <c r="J9" s="96" t="s">
        <v>26</v>
      </c>
      <c r="K9" s="96">
        <f>U5</f>
        <v>6</v>
      </c>
      <c r="L9" s="96">
        <f>W6</f>
        <v>5</v>
      </c>
      <c r="M9" s="96" t="s">
        <v>26</v>
      </c>
      <c r="N9" s="96">
        <f>U6</f>
        <v>6</v>
      </c>
      <c r="O9" s="96">
        <f>W7</f>
        <v>3</v>
      </c>
      <c r="P9" s="96" t="s">
        <v>26</v>
      </c>
      <c r="Q9" s="96">
        <f>U7</f>
        <v>5</v>
      </c>
      <c r="R9" s="96">
        <f>W8</f>
        <v>22</v>
      </c>
      <c r="S9" s="96" t="s">
        <v>26</v>
      </c>
      <c r="T9" s="96">
        <f>U8</f>
        <v>8</v>
      </c>
      <c r="U9" s="142"/>
      <c r="V9" s="142"/>
      <c r="W9" s="142"/>
      <c r="X9" s="54">
        <v>13</v>
      </c>
      <c r="Y9" s="54" t="s">
        <v>26</v>
      </c>
      <c r="Z9" s="54">
        <v>7</v>
      </c>
      <c r="AA9" s="54">
        <v>15</v>
      </c>
      <c r="AB9" s="54" t="s">
        <v>26</v>
      </c>
      <c r="AC9" s="54">
        <v>0</v>
      </c>
      <c r="AD9" s="54">
        <v>6</v>
      </c>
      <c r="AE9" s="54" t="s">
        <v>26</v>
      </c>
      <c r="AF9" s="54">
        <v>13</v>
      </c>
      <c r="AG9" s="54">
        <v>8</v>
      </c>
      <c r="AH9" s="54" t="s">
        <v>26</v>
      </c>
      <c r="AI9" s="89">
        <v>13</v>
      </c>
      <c r="AJ9" s="88">
        <f t="shared" si="0"/>
        <v>4</v>
      </c>
      <c r="AK9" s="133">
        <v>8</v>
      </c>
      <c r="AL9" s="54">
        <f t="shared" si="1"/>
        <v>84</v>
      </c>
      <c r="AM9" s="54" t="s">
        <v>26</v>
      </c>
      <c r="AN9" s="54">
        <f t="shared" si="2"/>
        <v>72</v>
      </c>
      <c r="AO9" s="54">
        <f t="shared" si="3"/>
        <v>1.1666666666666667</v>
      </c>
    </row>
    <row r="10" spans="1:41" ht="27" customHeight="1" x14ac:dyDescent="0.3">
      <c r="A10" s="77" t="s">
        <v>89</v>
      </c>
      <c r="B10" s="134" t="s">
        <v>88</v>
      </c>
      <c r="C10" s="95">
        <f>Z3</f>
        <v>3</v>
      </c>
      <c r="D10" s="96" t="s">
        <v>26</v>
      </c>
      <c r="E10" s="96">
        <f>X3</f>
        <v>9</v>
      </c>
      <c r="F10" s="96">
        <f>Z4</f>
        <v>4</v>
      </c>
      <c r="G10" s="96" t="s">
        <v>26</v>
      </c>
      <c r="H10" s="96">
        <f>X4</f>
        <v>12</v>
      </c>
      <c r="I10" s="96">
        <f>Z5</f>
        <v>5</v>
      </c>
      <c r="J10" s="96" t="s">
        <v>26</v>
      </c>
      <c r="K10" s="96">
        <f>X5</f>
        <v>10</v>
      </c>
      <c r="L10" s="96">
        <f>Z6</f>
        <v>7</v>
      </c>
      <c r="M10" s="96" t="s">
        <v>26</v>
      </c>
      <c r="N10" s="96">
        <f>X6</f>
        <v>11</v>
      </c>
      <c r="O10" s="96">
        <f>Z7</f>
        <v>12</v>
      </c>
      <c r="P10" s="96" t="s">
        <v>26</v>
      </c>
      <c r="Q10" s="96">
        <f>X7</f>
        <v>14</v>
      </c>
      <c r="R10" s="96">
        <f>Z8</f>
        <v>20</v>
      </c>
      <c r="S10" s="96" t="s">
        <v>26</v>
      </c>
      <c r="T10" s="96">
        <f>X8</f>
        <v>8</v>
      </c>
      <c r="U10" s="96">
        <f>Z9</f>
        <v>7</v>
      </c>
      <c r="V10" s="96" t="s">
        <v>26</v>
      </c>
      <c r="W10" s="96">
        <f>X9</f>
        <v>13</v>
      </c>
      <c r="X10" s="143"/>
      <c r="Y10" s="143"/>
      <c r="Z10" s="143"/>
      <c r="AA10" s="54">
        <v>15</v>
      </c>
      <c r="AB10" s="54" t="s">
        <v>26</v>
      </c>
      <c r="AC10" s="54">
        <v>0</v>
      </c>
      <c r="AD10" s="54">
        <v>3</v>
      </c>
      <c r="AE10" s="54" t="s">
        <v>26</v>
      </c>
      <c r="AF10" s="54">
        <v>22</v>
      </c>
      <c r="AG10" s="54">
        <v>1</v>
      </c>
      <c r="AH10" s="54" t="s">
        <v>26</v>
      </c>
      <c r="AI10" s="89">
        <v>13</v>
      </c>
      <c r="AJ10" s="88">
        <f t="shared" si="0"/>
        <v>2</v>
      </c>
      <c r="AK10" s="133">
        <v>9</v>
      </c>
      <c r="AL10" s="54">
        <f t="shared" si="1"/>
        <v>77</v>
      </c>
      <c r="AM10" s="54" t="s">
        <v>26</v>
      </c>
      <c r="AN10" s="54">
        <f t="shared" si="2"/>
        <v>112</v>
      </c>
      <c r="AO10" s="54">
        <f t="shared" si="3"/>
        <v>0.6875</v>
      </c>
    </row>
    <row r="11" spans="1:41" ht="27" customHeight="1" x14ac:dyDescent="0.3">
      <c r="A11" s="77" t="s">
        <v>87</v>
      </c>
      <c r="B11" s="134" t="s">
        <v>86</v>
      </c>
      <c r="C11" s="95">
        <f>AC3</f>
        <v>0</v>
      </c>
      <c r="D11" s="96" t="s">
        <v>26</v>
      </c>
      <c r="E11" s="96">
        <f>AA3</f>
        <v>15</v>
      </c>
      <c r="F11" s="96">
        <f>AC4</f>
        <v>0</v>
      </c>
      <c r="G11" s="96" t="s">
        <v>26</v>
      </c>
      <c r="H11" s="96">
        <f>AA4</f>
        <v>15</v>
      </c>
      <c r="I11" s="96">
        <f>AC5</f>
        <v>0</v>
      </c>
      <c r="J11" s="96" t="s">
        <v>26</v>
      </c>
      <c r="K11" s="96">
        <f>AA5</f>
        <v>15</v>
      </c>
      <c r="L11" s="96">
        <f>AC6</f>
        <v>0</v>
      </c>
      <c r="M11" s="96" t="s">
        <v>26</v>
      </c>
      <c r="N11" s="96">
        <f>AA6</f>
        <v>15</v>
      </c>
      <c r="O11" s="96">
        <f>AC7</f>
        <v>0</v>
      </c>
      <c r="P11" s="96" t="s">
        <v>26</v>
      </c>
      <c r="Q11" s="96">
        <f>AA7</f>
        <v>15</v>
      </c>
      <c r="R11" s="96">
        <f>AC8</f>
        <v>0</v>
      </c>
      <c r="S11" s="96" t="s">
        <v>26</v>
      </c>
      <c r="T11" s="96">
        <f>AA8</f>
        <v>15</v>
      </c>
      <c r="U11" s="96">
        <f>AC9</f>
        <v>0</v>
      </c>
      <c r="V11" s="96" t="s">
        <v>26</v>
      </c>
      <c r="W11" s="96">
        <f>AA9</f>
        <v>15</v>
      </c>
      <c r="X11" s="96">
        <f>AC10</f>
        <v>0</v>
      </c>
      <c r="Y11" s="96" t="s">
        <v>26</v>
      </c>
      <c r="Z11" s="96">
        <f>AA10</f>
        <v>15</v>
      </c>
      <c r="AA11" s="142"/>
      <c r="AB11" s="142"/>
      <c r="AC11" s="142"/>
      <c r="AD11" s="54">
        <v>0</v>
      </c>
      <c r="AE11" s="54" t="s">
        <v>26</v>
      </c>
      <c r="AF11" s="54">
        <v>15</v>
      </c>
      <c r="AG11" s="54">
        <v>0</v>
      </c>
      <c r="AH11" s="54" t="s">
        <v>26</v>
      </c>
      <c r="AI11" s="89">
        <v>15</v>
      </c>
      <c r="AJ11" s="88">
        <f t="shared" si="0"/>
        <v>0</v>
      </c>
      <c r="AK11" s="133">
        <v>11</v>
      </c>
      <c r="AL11" s="54">
        <f t="shared" si="1"/>
        <v>0</v>
      </c>
      <c r="AM11" s="54" t="s">
        <v>26</v>
      </c>
      <c r="AN11" s="54">
        <f t="shared" si="2"/>
        <v>150</v>
      </c>
      <c r="AO11" s="54">
        <f t="shared" si="3"/>
        <v>0</v>
      </c>
    </row>
    <row r="12" spans="1:41" ht="27" customHeight="1" x14ac:dyDescent="0.3">
      <c r="A12" s="77" t="s">
        <v>85</v>
      </c>
      <c r="B12" s="134" t="s">
        <v>84</v>
      </c>
      <c r="C12" s="95">
        <f>AF3</f>
        <v>0</v>
      </c>
      <c r="D12" s="96" t="s">
        <v>26</v>
      </c>
      <c r="E12" s="96">
        <f>AD3</f>
        <v>15</v>
      </c>
      <c r="F12" s="96">
        <f>AF4</f>
        <v>8</v>
      </c>
      <c r="G12" s="96" t="s">
        <v>26</v>
      </c>
      <c r="H12" s="96">
        <f>AD4</f>
        <v>15</v>
      </c>
      <c r="I12" s="96">
        <f>AF5</f>
        <v>11</v>
      </c>
      <c r="J12" s="96" t="s">
        <v>26</v>
      </c>
      <c r="K12" s="96">
        <f>AD5</f>
        <v>13</v>
      </c>
      <c r="L12" s="96">
        <f>AF6</f>
        <v>15</v>
      </c>
      <c r="M12" s="96" t="s">
        <v>26</v>
      </c>
      <c r="N12" s="96">
        <f>AD6</f>
        <v>12</v>
      </c>
      <c r="O12" s="96">
        <f>AF7</f>
        <v>11</v>
      </c>
      <c r="P12" s="96" t="s">
        <v>26</v>
      </c>
      <c r="Q12" s="96">
        <f>AD7</f>
        <v>8</v>
      </c>
      <c r="R12" s="96">
        <f>AF8</f>
        <v>26</v>
      </c>
      <c r="S12" s="96" t="s">
        <v>26</v>
      </c>
      <c r="T12" s="96">
        <f>AD8</f>
        <v>4</v>
      </c>
      <c r="U12" s="96">
        <f>AF9</f>
        <v>13</v>
      </c>
      <c r="V12" s="96" t="s">
        <v>26</v>
      </c>
      <c r="W12" s="96">
        <f>AD9</f>
        <v>6</v>
      </c>
      <c r="X12" s="96">
        <f>AF10</f>
        <v>22</v>
      </c>
      <c r="Y12" s="96" t="s">
        <v>26</v>
      </c>
      <c r="Z12" s="96">
        <f>AD10</f>
        <v>3</v>
      </c>
      <c r="AA12" s="96">
        <f>AF11</f>
        <v>15</v>
      </c>
      <c r="AB12" s="96" t="s">
        <v>26</v>
      </c>
      <c r="AC12" s="96">
        <f>AD11</f>
        <v>0</v>
      </c>
      <c r="AD12" s="143"/>
      <c r="AE12" s="143"/>
      <c r="AF12" s="143"/>
      <c r="AG12" s="54">
        <v>10</v>
      </c>
      <c r="AH12" s="54" t="s">
        <v>26</v>
      </c>
      <c r="AI12" s="89">
        <v>7</v>
      </c>
      <c r="AJ12" s="88">
        <f t="shared" si="0"/>
        <v>7</v>
      </c>
      <c r="AK12" s="133">
        <v>5</v>
      </c>
      <c r="AL12" s="54">
        <f t="shared" si="1"/>
        <v>131</v>
      </c>
      <c r="AM12" s="54" t="s">
        <v>26</v>
      </c>
      <c r="AN12" s="54">
        <f t="shared" si="2"/>
        <v>83</v>
      </c>
      <c r="AO12" s="54">
        <f t="shared" si="3"/>
        <v>1.5783132530120483</v>
      </c>
    </row>
    <row r="13" spans="1:41" ht="27" customHeight="1" thickBot="1" x14ac:dyDescent="0.35">
      <c r="A13" s="77" t="s">
        <v>83</v>
      </c>
      <c r="B13" s="134" t="s">
        <v>82</v>
      </c>
      <c r="C13" s="56">
        <f>AI3</f>
        <v>0</v>
      </c>
      <c r="D13" s="57" t="s">
        <v>26</v>
      </c>
      <c r="E13" s="57">
        <f>AG3</f>
        <v>4</v>
      </c>
      <c r="F13" s="57">
        <f>AI4</f>
        <v>8</v>
      </c>
      <c r="G13" s="57" t="s">
        <v>26</v>
      </c>
      <c r="H13" s="57">
        <f>AG4</f>
        <v>7</v>
      </c>
      <c r="I13" s="57">
        <f>AI5</f>
        <v>9</v>
      </c>
      <c r="J13" s="57" t="s">
        <v>26</v>
      </c>
      <c r="K13" s="57">
        <f>AG5</f>
        <v>1</v>
      </c>
      <c r="L13" s="57">
        <f>AI6</f>
        <v>10</v>
      </c>
      <c r="M13" s="57" t="s">
        <v>26</v>
      </c>
      <c r="N13" s="57">
        <f>AG6</f>
        <v>3</v>
      </c>
      <c r="O13" s="57">
        <f>AI7</f>
        <v>13</v>
      </c>
      <c r="P13" s="57" t="s">
        <v>26</v>
      </c>
      <c r="Q13" s="57">
        <f>AG7</f>
        <v>2</v>
      </c>
      <c r="R13" s="57">
        <f>AI8</f>
        <v>36</v>
      </c>
      <c r="S13" s="57" t="s">
        <v>26</v>
      </c>
      <c r="T13" s="57">
        <f>AG8</f>
        <v>1</v>
      </c>
      <c r="U13" s="57">
        <f>AI9</f>
        <v>13</v>
      </c>
      <c r="V13" s="57" t="s">
        <v>26</v>
      </c>
      <c r="W13" s="57">
        <f>AG9</f>
        <v>8</v>
      </c>
      <c r="X13" s="57">
        <f>AI10</f>
        <v>13</v>
      </c>
      <c r="Y13" s="57" t="s">
        <v>26</v>
      </c>
      <c r="Z13" s="57">
        <f>AG10</f>
        <v>1</v>
      </c>
      <c r="AA13" s="57">
        <f>AI11</f>
        <v>15</v>
      </c>
      <c r="AB13" s="57" t="s">
        <v>26</v>
      </c>
      <c r="AC13" s="57">
        <f>AG11</f>
        <v>0</v>
      </c>
      <c r="AD13" s="57">
        <f>AI12</f>
        <v>7</v>
      </c>
      <c r="AE13" s="57" t="s">
        <v>26</v>
      </c>
      <c r="AF13" s="57">
        <f>AG12</f>
        <v>10</v>
      </c>
      <c r="AG13" s="145"/>
      <c r="AH13" s="145"/>
      <c r="AI13" s="146"/>
      <c r="AJ13" s="88">
        <f t="shared" si="0"/>
        <v>8</v>
      </c>
      <c r="AK13" s="133">
        <v>2</v>
      </c>
      <c r="AL13" s="54">
        <f t="shared" si="1"/>
        <v>124</v>
      </c>
      <c r="AM13" s="54" t="s">
        <v>26</v>
      </c>
      <c r="AN13" s="54">
        <f t="shared" si="2"/>
        <v>37</v>
      </c>
      <c r="AO13" s="54">
        <f t="shared" si="3"/>
        <v>3.3513513513513513</v>
      </c>
    </row>
  </sheetData>
  <mergeCells count="26">
    <mergeCell ref="X1:Z1"/>
    <mergeCell ref="AA1:AC1"/>
    <mergeCell ref="AD1:AF1"/>
    <mergeCell ref="AG1:AI1"/>
    <mergeCell ref="AL1:AO2"/>
    <mergeCell ref="C2:E2"/>
    <mergeCell ref="F2:H2"/>
    <mergeCell ref="I2:K2"/>
    <mergeCell ref="L2:N2"/>
    <mergeCell ref="O2:Q2"/>
    <mergeCell ref="R2:T2"/>
    <mergeCell ref="U2:W2"/>
    <mergeCell ref="R1:T1"/>
    <mergeCell ref="U1:W1"/>
    <mergeCell ref="X2:Z2"/>
    <mergeCell ref="AA2:AC2"/>
    <mergeCell ref="AD2:AF2"/>
    <mergeCell ref="AG2:AI2"/>
    <mergeCell ref="AJ1:AJ2"/>
    <mergeCell ref="AK1:AK2"/>
    <mergeCell ref="O1:Q1"/>
    <mergeCell ref="A1:B2"/>
    <mergeCell ref="C1:E1"/>
    <mergeCell ref="F1:H1"/>
    <mergeCell ref="I1:K1"/>
    <mergeCell ref="L1:N1"/>
  </mergeCells>
  <pageMargins left="0.25" right="0.25" top="0.75" bottom="0.75" header="0.3" footer="0.3"/>
  <pageSetup paperSize="9" scale="52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BACE5-257A-42A0-AEB9-15B44D662519}">
  <sheetPr>
    <tabColor theme="5" tint="0.59999389629810485"/>
  </sheetPr>
  <dimension ref="A1:Z8"/>
  <sheetViews>
    <sheetView zoomScale="85" zoomScaleNormal="85" workbookViewId="0">
      <selection activeCell="I19" sqref="I19"/>
    </sheetView>
  </sheetViews>
  <sheetFormatPr defaultRowHeight="14.4" x14ac:dyDescent="0.3"/>
  <cols>
    <col min="1" max="1" width="5.33203125" style="78" customWidth="1"/>
    <col min="2" max="2" width="21" style="78" customWidth="1"/>
    <col min="3" max="20" width="5.77734375" style="78" customWidth="1"/>
    <col min="21" max="22" width="8.88671875" style="78"/>
    <col min="23" max="23" width="6.33203125" style="78" customWidth="1"/>
    <col min="24" max="24" width="2" style="78" customWidth="1"/>
    <col min="25" max="25" width="6.33203125" style="78" customWidth="1"/>
    <col min="26" max="26" width="16.33203125" style="78" bestFit="1" customWidth="1"/>
    <col min="27" max="250" width="8.88671875" style="78"/>
    <col min="251" max="251" width="5.33203125" style="78" customWidth="1"/>
    <col min="252" max="252" width="15.33203125" style="78" customWidth="1"/>
    <col min="253" max="253" width="5" style="78" customWidth="1"/>
    <col min="254" max="269" width="4.44140625" style="78" customWidth="1"/>
    <col min="270" max="270" width="6.44140625" style="78" customWidth="1"/>
    <col min="271" max="276" width="4.44140625" style="78" customWidth="1"/>
    <col min="277" max="278" width="8.88671875" style="78"/>
    <col min="279" max="279" width="6.33203125" style="78" customWidth="1"/>
    <col min="280" max="280" width="2" style="78" customWidth="1"/>
    <col min="281" max="281" width="6.33203125" style="78" customWidth="1"/>
    <col min="282" max="506" width="8.88671875" style="78"/>
    <col min="507" max="507" width="5.33203125" style="78" customWidth="1"/>
    <col min="508" max="508" width="15.33203125" style="78" customWidth="1"/>
    <col min="509" max="509" width="5" style="78" customWidth="1"/>
    <col min="510" max="525" width="4.44140625" style="78" customWidth="1"/>
    <col min="526" max="526" width="6.44140625" style="78" customWidth="1"/>
    <col min="527" max="532" width="4.44140625" style="78" customWidth="1"/>
    <col min="533" max="534" width="8.88671875" style="78"/>
    <col min="535" max="535" width="6.33203125" style="78" customWidth="1"/>
    <col min="536" max="536" width="2" style="78" customWidth="1"/>
    <col min="537" max="537" width="6.33203125" style="78" customWidth="1"/>
    <col min="538" max="762" width="8.88671875" style="78"/>
    <col min="763" max="763" width="5.33203125" style="78" customWidth="1"/>
    <col min="764" max="764" width="15.33203125" style="78" customWidth="1"/>
    <col min="765" max="765" width="5" style="78" customWidth="1"/>
    <col min="766" max="781" width="4.44140625" style="78" customWidth="1"/>
    <col min="782" max="782" width="6.44140625" style="78" customWidth="1"/>
    <col min="783" max="788" width="4.44140625" style="78" customWidth="1"/>
    <col min="789" max="790" width="8.88671875" style="78"/>
    <col min="791" max="791" width="6.33203125" style="78" customWidth="1"/>
    <col min="792" max="792" width="2" style="78" customWidth="1"/>
    <col min="793" max="793" width="6.33203125" style="78" customWidth="1"/>
    <col min="794" max="1018" width="8.88671875" style="78"/>
    <col min="1019" max="1019" width="5.33203125" style="78" customWidth="1"/>
    <col min="1020" max="1020" width="15.33203125" style="78" customWidth="1"/>
    <col min="1021" max="1021" width="5" style="78" customWidth="1"/>
    <col min="1022" max="1037" width="4.44140625" style="78" customWidth="1"/>
    <col min="1038" max="1038" width="6.44140625" style="78" customWidth="1"/>
    <col min="1039" max="1044" width="4.44140625" style="78" customWidth="1"/>
    <col min="1045" max="1046" width="8.88671875" style="78"/>
    <col min="1047" max="1047" width="6.33203125" style="78" customWidth="1"/>
    <col min="1048" max="1048" width="2" style="78" customWidth="1"/>
    <col min="1049" max="1049" width="6.33203125" style="78" customWidth="1"/>
    <col min="1050" max="1274" width="8.88671875" style="78"/>
    <col min="1275" max="1275" width="5.33203125" style="78" customWidth="1"/>
    <col min="1276" max="1276" width="15.33203125" style="78" customWidth="1"/>
    <col min="1277" max="1277" width="5" style="78" customWidth="1"/>
    <col min="1278" max="1293" width="4.44140625" style="78" customWidth="1"/>
    <col min="1294" max="1294" width="6.44140625" style="78" customWidth="1"/>
    <col min="1295" max="1300" width="4.44140625" style="78" customWidth="1"/>
    <col min="1301" max="1302" width="8.88671875" style="78"/>
    <col min="1303" max="1303" width="6.33203125" style="78" customWidth="1"/>
    <col min="1304" max="1304" width="2" style="78" customWidth="1"/>
    <col min="1305" max="1305" width="6.33203125" style="78" customWidth="1"/>
    <col min="1306" max="1530" width="8.88671875" style="78"/>
    <col min="1531" max="1531" width="5.33203125" style="78" customWidth="1"/>
    <col min="1532" max="1532" width="15.33203125" style="78" customWidth="1"/>
    <col min="1533" max="1533" width="5" style="78" customWidth="1"/>
    <col min="1534" max="1549" width="4.44140625" style="78" customWidth="1"/>
    <col min="1550" max="1550" width="6.44140625" style="78" customWidth="1"/>
    <col min="1551" max="1556" width="4.44140625" style="78" customWidth="1"/>
    <col min="1557" max="1558" width="8.88671875" style="78"/>
    <col min="1559" max="1559" width="6.33203125" style="78" customWidth="1"/>
    <col min="1560" max="1560" width="2" style="78" customWidth="1"/>
    <col min="1561" max="1561" width="6.33203125" style="78" customWidth="1"/>
    <col min="1562" max="1786" width="8.88671875" style="78"/>
    <col min="1787" max="1787" width="5.33203125" style="78" customWidth="1"/>
    <col min="1788" max="1788" width="15.33203125" style="78" customWidth="1"/>
    <col min="1789" max="1789" width="5" style="78" customWidth="1"/>
    <col min="1790" max="1805" width="4.44140625" style="78" customWidth="1"/>
    <col min="1806" max="1806" width="6.44140625" style="78" customWidth="1"/>
    <col min="1807" max="1812" width="4.44140625" style="78" customWidth="1"/>
    <col min="1813" max="1814" width="8.88671875" style="78"/>
    <col min="1815" max="1815" width="6.33203125" style="78" customWidth="1"/>
    <col min="1816" max="1816" width="2" style="78" customWidth="1"/>
    <col min="1817" max="1817" width="6.33203125" style="78" customWidth="1"/>
    <col min="1818" max="2042" width="8.88671875" style="78"/>
    <col min="2043" max="2043" width="5.33203125" style="78" customWidth="1"/>
    <col min="2044" max="2044" width="15.33203125" style="78" customWidth="1"/>
    <col min="2045" max="2045" width="5" style="78" customWidth="1"/>
    <col min="2046" max="2061" width="4.44140625" style="78" customWidth="1"/>
    <col min="2062" max="2062" width="6.44140625" style="78" customWidth="1"/>
    <col min="2063" max="2068" width="4.44140625" style="78" customWidth="1"/>
    <col min="2069" max="2070" width="8.88671875" style="78"/>
    <col min="2071" max="2071" width="6.33203125" style="78" customWidth="1"/>
    <col min="2072" max="2072" width="2" style="78" customWidth="1"/>
    <col min="2073" max="2073" width="6.33203125" style="78" customWidth="1"/>
    <col min="2074" max="2298" width="8.88671875" style="78"/>
    <col min="2299" max="2299" width="5.33203125" style="78" customWidth="1"/>
    <col min="2300" max="2300" width="15.33203125" style="78" customWidth="1"/>
    <col min="2301" max="2301" width="5" style="78" customWidth="1"/>
    <col min="2302" max="2317" width="4.44140625" style="78" customWidth="1"/>
    <col min="2318" max="2318" width="6.44140625" style="78" customWidth="1"/>
    <col min="2319" max="2324" width="4.44140625" style="78" customWidth="1"/>
    <col min="2325" max="2326" width="8.88671875" style="78"/>
    <col min="2327" max="2327" width="6.33203125" style="78" customWidth="1"/>
    <col min="2328" max="2328" width="2" style="78" customWidth="1"/>
    <col min="2329" max="2329" width="6.33203125" style="78" customWidth="1"/>
    <col min="2330" max="2554" width="8.88671875" style="78"/>
    <col min="2555" max="2555" width="5.33203125" style="78" customWidth="1"/>
    <col min="2556" max="2556" width="15.33203125" style="78" customWidth="1"/>
    <col min="2557" max="2557" width="5" style="78" customWidth="1"/>
    <col min="2558" max="2573" width="4.44140625" style="78" customWidth="1"/>
    <col min="2574" max="2574" width="6.44140625" style="78" customWidth="1"/>
    <col min="2575" max="2580" width="4.44140625" style="78" customWidth="1"/>
    <col min="2581" max="2582" width="8.88671875" style="78"/>
    <col min="2583" max="2583" width="6.33203125" style="78" customWidth="1"/>
    <col min="2584" max="2584" width="2" style="78" customWidth="1"/>
    <col min="2585" max="2585" width="6.33203125" style="78" customWidth="1"/>
    <col min="2586" max="2810" width="8.88671875" style="78"/>
    <col min="2811" max="2811" width="5.33203125" style="78" customWidth="1"/>
    <col min="2812" max="2812" width="15.33203125" style="78" customWidth="1"/>
    <col min="2813" max="2813" width="5" style="78" customWidth="1"/>
    <col min="2814" max="2829" width="4.44140625" style="78" customWidth="1"/>
    <col min="2830" max="2830" width="6.44140625" style="78" customWidth="1"/>
    <col min="2831" max="2836" width="4.44140625" style="78" customWidth="1"/>
    <col min="2837" max="2838" width="8.88671875" style="78"/>
    <col min="2839" max="2839" width="6.33203125" style="78" customWidth="1"/>
    <col min="2840" max="2840" width="2" style="78" customWidth="1"/>
    <col min="2841" max="2841" width="6.33203125" style="78" customWidth="1"/>
    <col min="2842" max="3066" width="8.88671875" style="78"/>
    <col min="3067" max="3067" width="5.33203125" style="78" customWidth="1"/>
    <col min="3068" max="3068" width="15.33203125" style="78" customWidth="1"/>
    <col min="3069" max="3069" width="5" style="78" customWidth="1"/>
    <col min="3070" max="3085" width="4.44140625" style="78" customWidth="1"/>
    <col min="3086" max="3086" width="6.44140625" style="78" customWidth="1"/>
    <col min="3087" max="3092" width="4.44140625" style="78" customWidth="1"/>
    <col min="3093" max="3094" width="8.88671875" style="78"/>
    <col min="3095" max="3095" width="6.33203125" style="78" customWidth="1"/>
    <col min="3096" max="3096" width="2" style="78" customWidth="1"/>
    <col min="3097" max="3097" width="6.33203125" style="78" customWidth="1"/>
    <col min="3098" max="3322" width="8.88671875" style="78"/>
    <col min="3323" max="3323" width="5.33203125" style="78" customWidth="1"/>
    <col min="3324" max="3324" width="15.33203125" style="78" customWidth="1"/>
    <col min="3325" max="3325" width="5" style="78" customWidth="1"/>
    <col min="3326" max="3341" width="4.44140625" style="78" customWidth="1"/>
    <col min="3342" max="3342" width="6.44140625" style="78" customWidth="1"/>
    <col min="3343" max="3348" width="4.44140625" style="78" customWidth="1"/>
    <col min="3349" max="3350" width="8.88671875" style="78"/>
    <col min="3351" max="3351" width="6.33203125" style="78" customWidth="1"/>
    <col min="3352" max="3352" width="2" style="78" customWidth="1"/>
    <col min="3353" max="3353" width="6.33203125" style="78" customWidth="1"/>
    <col min="3354" max="3578" width="8.88671875" style="78"/>
    <col min="3579" max="3579" width="5.33203125" style="78" customWidth="1"/>
    <col min="3580" max="3580" width="15.33203125" style="78" customWidth="1"/>
    <col min="3581" max="3581" width="5" style="78" customWidth="1"/>
    <col min="3582" max="3597" width="4.44140625" style="78" customWidth="1"/>
    <col min="3598" max="3598" width="6.44140625" style="78" customWidth="1"/>
    <col min="3599" max="3604" width="4.44140625" style="78" customWidth="1"/>
    <col min="3605" max="3606" width="8.88671875" style="78"/>
    <col min="3607" max="3607" width="6.33203125" style="78" customWidth="1"/>
    <col min="3608" max="3608" width="2" style="78" customWidth="1"/>
    <col min="3609" max="3609" width="6.33203125" style="78" customWidth="1"/>
    <col min="3610" max="3834" width="8.88671875" style="78"/>
    <col min="3835" max="3835" width="5.33203125" style="78" customWidth="1"/>
    <col min="3836" max="3836" width="15.33203125" style="78" customWidth="1"/>
    <col min="3837" max="3837" width="5" style="78" customWidth="1"/>
    <col min="3838" max="3853" width="4.44140625" style="78" customWidth="1"/>
    <col min="3854" max="3854" width="6.44140625" style="78" customWidth="1"/>
    <col min="3855" max="3860" width="4.44140625" style="78" customWidth="1"/>
    <col min="3861" max="3862" width="8.88671875" style="78"/>
    <col min="3863" max="3863" width="6.33203125" style="78" customWidth="1"/>
    <col min="3864" max="3864" width="2" style="78" customWidth="1"/>
    <col min="3865" max="3865" width="6.33203125" style="78" customWidth="1"/>
    <col min="3866" max="4090" width="8.88671875" style="78"/>
    <col min="4091" max="4091" width="5.33203125" style="78" customWidth="1"/>
    <col min="4092" max="4092" width="15.33203125" style="78" customWidth="1"/>
    <col min="4093" max="4093" width="5" style="78" customWidth="1"/>
    <col min="4094" max="4109" width="4.44140625" style="78" customWidth="1"/>
    <col min="4110" max="4110" width="6.44140625" style="78" customWidth="1"/>
    <col min="4111" max="4116" width="4.44140625" style="78" customWidth="1"/>
    <col min="4117" max="4118" width="8.88671875" style="78"/>
    <col min="4119" max="4119" width="6.33203125" style="78" customWidth="1"/>
    <col min="4120" max="4120" width="2" style="78" customWidth="1"/>
    <col min="4121" max="4121" width="6.33203125" style="78" customWidth="1"/>
    <col min="4122" max="4346" width="8.88671875" style="78"/>
    <col min="4347" max="4347" width="5.33203125" style="78" customWidth="1"/>
    <col min="4348" max="4348" width="15.33203125" style="78" customWidth="1"/>
    <col min="4349" max="4349" width="5" style="78" customWidth="1"/>
    <col min="4350" max="4365" width="4.44140625" style="78" customWidth="1"/>
    <col min="4366" max="4366" width="6.44140625" style="78" customWidth="1"/>
    <col min="4367" max="4372" width="4.44140625" style="78" customWidth="1"/>
    <col min="4373" max="4374" width="8.88671875" style="78"/>
    <col min="4375" max="4375" width="6.33203125" style="78" customWidth="1"/>
    <col min="4376" max="4376" width="2" style="78" customWidth="1"/>
    <col min="4377" max="4377" width="6.33203125" style="78" customWidth="1"/>
    <col min="4378" max="4602" width="8.88671875" style="78"/>
    <col min="4603" max="4603" width="5.33203125" style="78" customWidth="1"/>
    <col min="4604" max="4604" width="15.33203125" style="78" customWidth="1"/>
    <col min="4605" max="4605" width="5" style="78" customWidth="1"/>
    <col min="4606" max="4621" width="4.44140625" style="78" customWidth="1"/>
    <col min="4622" max="4622" width="6.44140625" style="78" customWidth="1"/>
    <col min="4623" max="4628" width="4.44140625" style="78" customWidth="1"/>
    <col min="4629" max="4630" width="8.88671875" style="78"/>
    <col min="4631" max="4631" width="6.33203125" style="78" customWidth="1"/>
    <col min="4632" max="4632" width="2" style="78" customWidth="1"/>
    <col min="4633" max="4633" width="6.33203125" style="78" customWidth="1"/>
    <col min="4634" max="4858" width="8.88671875" style="78"/>
    <col min="4859" max="4859" width="5.33203125" style="78" customWidth="1"/>
    <col min="4860" max="4860" width="15.33203125" style="78" customWidth="1"/>
    <col min="4861" max="4861" width="5" style="78" customWidth="1"/>
    <col min="4862" max="4877" width="4.44140625" style="78" customWidth="1"/>
    <col min="4878" max="4878" width="6.44140625" style="78" customWidth="1"/>
    <col min="4879" max="4884" width="4.44140625" style="78" customWidth="1"/>
    <col min="4885" max="4886" width="8.88671875" style="78"/>
    <col min="4887" max="4887" width="6.33203125" style="78" customWidth="1"/>
    <col min="4888" max="4888" width="2" style="78" customWidth="1"/>
    <col min="4889" max="4889" width="6.33203125" style="78" customWidth="1"/>
    <col min="4890" max="5114" width="8.88671875" style="78"/>
    <col min="5115" max="5115" width="5.33203125" style="78" customWidth="1"/>
    <col min="5116" max="5116" width="15.33203125" style="78" customWidth="1"/>
    <col min="5117" max="5117" width="5" style="78" customWidth="1"/>
    <col min="5118" max="5133" width="4.44140625" style="78" customWidth="1"/>
    <col min="5134" max="5134" width="6.44140625" style="78" customWidth="1"/>
    <col min="5135" max="5140" width="4.44140625" style="78" customWidth="1"/>
    <col min="5141" max="5142" width="8.88671875" style="78"/>
    <col min="5143" max="5143" width="6.33203125" style="78" customWidth="1"/>
    <col min="5144" max="5144" width="2" style="78" customWidth="1"/>
    <col min="5145" max="5145" width="6.33203125" style="78" customWidth="1"/>
    <col min="5146" max="5370" width="8.88671875" style="78"/>
    <col min="5371" max="5371" width="5.33203125" style="78" customWidth="1"/>
    <col min="5372" max="5372" width="15.33203125" style="78" customWidth="1"/>
    <col min="5373" max="5373" width="5" style="78" customWidth="1"/>
    <col min="5374" max="5389" width="4.44140625" style="78" customWidth="1"/>
    <col min="5390" max="5390" width="6.44140625" style="78" customWidth="1"/>
    <col min="5391" max="5396" width="4.44140625" style="78" customWidth="1"/>
    <col min="5397" max="5398" width="8.88671875" style="78"/>
    <col min="5399" max="5399" width="6.33203125" style="78" customWidth="1"/>
    <col min="5400" max="5400" width="2" style="78" customWidth="1"/>
    <col min="5401" max="5401" width="6.33203125" style="78" customWidth="1"/>
    <col min="5402" max="5626" width="8.88671875" style="78"/>
    <col min="5627" max="5627" width="5.33203125" style="78" customWidth="1"/>
    <col min="5628" max="5628" width="15.33203125" style="78" customWidth="1"/>
    <col min="5629" max="5629" width="5" style="78" customWidth="1"/>
    <col min="5630" max="5645" width="4.44140625" style="78" customWidth="1"/>
    <col min="5646" max="5646" width="6.44140625" style="78" customWidth="1"/>
    <col min="5647" max="5652" width="4.44140625" style="78" customWidth="1"/>
    <col min="5653" max="5654" width="8.88671875" style="78"/>
    <col min="5655" max="5655" width="6.33203125" style="78" customWidth="1"/>
    <col min="5656" max="5656" width="2" style="78" customWidth="1"/>
    <col min="5657" max="5657" width="6.33203125" style="78" customWidth="1"/>
    <col min="5658" max="5882" width="8.88671875" style="78"/>
    <col min="5883" max="5883" width="5.33203125" style="78" customWidth="1"/>
    <col min="5884" max="5884" width="15.33203125" style="78" customWidth="1"/>
    <col min="5885" max="5885" width="5" style="78" customWidth="1"/>
    <col min="5886" max="5901" width="4.44140625" style="78" customWidth="1"/>
    <col min="5902" max="5902" width="6.44140625" style="78" customWidth="1"/>
    <col min="5903" max="5908" width="4.44140625" style="78" customWidth="1"/>
    <col min="5909" max="5910" width="8.88671875" style="78"/>
    <col min="5911" max="5911" width="6.33203125" style="78" customWidth="1"/>
    <col min="5912" max="5912" width="2" style="78" customWidth="1"/>
    <col min="5913" max="5913" width="6.33203125" style="78" customWidth="1"/>
    <col min="5914" max="6138" width="8.88671875" style="78"/>
    <col min="6139" max="6139" width="5.33203125" style="78" customWidth="1"/>
    <col min="6140" max="6140" width="15.33203125" style="78" customWidth="1"/>
    <col min="6141" max="6141" width="5" style="78" customWidth="1"/>
    <col min="6142" max="6157" width="4.44140625" style="78" customWidth="1"/>
    <col min="6158" max="6158" width="6.44140625" style="78" customWidth="1"/>
    <col min="6159" max="6164" width="4.44140625" style="78" customWidth="1"/>
    <col min="6165" max="6166" width="8.88671875" style="78"/>
    <col min="6167" max="6167" width="6.33203125" style="78" customWidth="1"/>
    <col min="6168" max="6168" width="2" style="78" customWidth="1"/>
    <col min="6169" max="6169" width="6.33203125" style="78" customWidth="1"/>
    <col min="6170" max="6394" width="8.88671875" style="78"/>
    <col min="6395" max="6395" width="5.33203125" style="78" customWidth="1"/>
    <col min="6396" max="6396" width="15.33203125" style="78" customWidth="1"/>
    <col min="6397" max="6397" width="5" style="78" customWidth="1"/>
    <col min="6398" max="6413" width="4.44140625" style="78" customWidth="1"/>
    <col min="6414" max="6414" width="6.44140625" style="78" customWidth="1"/>
    <col min="6415" max="6420" width="4.44140625" style="78" customWidth="1"/>
    <col min="6421" max="6422" width="8.88671875" style="78"/>
    <col min="6423" max="6423" width="6.33203125" style="78" customWidth="1"/>
    <col min="6424" max="6424" width="2" style="78" customWidth="1"/>
    <col min="6425" max="6425" width="6.33203125" style="78" customWidth="1"/>
    <col min="6426" max="6650" width="8.88671875" style="78"/>
    <col min="6651" max="6651" width="5.33203125" style="78" customWidth="1"/>
    <col min="6652" max="6652" width="15.33203125" style="78" customWidth="1"/>
    <col min="6653" max="6653" width="5" style="78" customWidth="1"/>
    <col min="6654" max="6669" width="4.44140625" style="78" customWidth="1"/>
    <col min="6670" max="6670" width="6.44140625" style="78" customWidth="1"/>
    <col min="6671" max="6676" width="4.44140625" style="78" customWidth="1"/>
    <col min="6677" max="6678" width="8.88671875" style="78"/>
    <col min="6679" max="6679" width="6.33203125" style="78" customWidth="1"/>
    <col min="6680" max="6680" width="2" style="78" customWidth="1"/>
    <col min="6681" max="6681" width="6.33203125" style="78" customWidth="1"/>
    <col min="6682" max="6906" width="8.88671875" style="78"/>
    <col min="6907" max="6907" width="5.33203125" style="78" customWidth="1"/>
    <col min="6908" max="6908" width="15.33203125" style="78" customWidth="1"/>
    <col min="6909" max="6909" width="5" style="78" customWidth="1"/>
    <col min="6910" max="6925" width="4.44140625" style="78" customWidth="1"/>
    <col min="6926" max="6926" width="6.44140625" style="78" customWidth="1"/>
    <col min="6927" max="6932" width="4.44140625" style="78" customWidth="1"/>
    <col min="6933" max="6934" width="8.88671875" style="78"/>
    <col min="6935" max="6935" width="6.33203125" style="78" customWidth="1"/>
    <col min="6936" max="6936" width="2" style="78" customWidth="1"/>
    <col min="6937" max="6937" width="6.33203125" style="78" customWidth="1"/>
    <col min="6938" max="7162" width="8.88671875" style="78"/>
    <col min="7163" max="7163" width="5.33203125" style="78" customWidth="1"/>
    <col min="7164" max="7164" width="15.33203125" style="78" customWidth="1"/>
    <col min="7165" max="7165" width="5" style="78" customWidth="1"/>
    <col min="7166" max="7181" width="4.44140625" style="78" customWidth="1"/>
    <col min="7182" max="7182" width="6.44140625" style="78" customWidth="1"/>
    <col min="7183" max="7188" width="4.44140625" style="78" customWidth="1"/>
    <col min="7189" max="7190" width="8.88671875" style="78"/>
    <col min="7191" max="7191" width="6.33203125" style="78" customWidth="1"/>
    <col min="7192" max="7192" width="2" style="78" customWidth="1"/>
    <col min="7193" max="7193" width="6.33203125" style="78" customWidth="1"/>
    <col min="7194" max="7418" width="8.88671875" style="78"/>
    <col min="7419" max="7419" width="5.33203125" style="78" customWidth="1"/>
    <col min="7420" max="7420" width="15.33203125" style="78" customWidth="1"/>
    <col min="7421" max="7421" width="5" style="78" customWidth="1"/>
    <col min="7422" max="7437" width="4.44140625" style="78" customWidth="1"/>
    <col min="7438" max="7438" width="6.44140625" style="78" customWidth="1"/>
    <col min="7439" max="7444" width="4.44140625" style="78" customWidth="1"/>
    <col min="7445" max="7446" width="8.88671875" style="78"/>
    <col min="7447" max="7447" width="6.33203125" style="78" customWidth="1"/>
    <col min="7448" max="7448" width="2" style="78" customWidth="1"/>
    <col min="7449" max="7449" width="6.33203125" style="78" customWidth="1"/>
    <col min="7450" max="7674" width="8.88671875" style="78"/>
    <col min="7675" max="7675" width="5.33203125" style="78" customWidth="1"/>
    <col min="7676" max="7676" width="15.33203125" style="78" customWidth="1"/>
    <col min="7677" max="7677" width="5" style="78" customWidth="1"/>
    <col min="7678" max="7693" width="4.44140625" style="78" customWidth="1"/>
    <col min="7694" max="7694" width="6.44140625" style="78" customWidth="1"/>
    <col min="7695" max="7700" width="4.44140625" style="78" customWidth="1"/>
    <col min="7701" max="7702" width="8.88671875" style="78"/>
    <col min="7703" max="7703" width="6.33203125" style="78" customWidth="1"/>
    <col min="7704" max="7704" width="2" style="78" customWidth="1"/>
    <col min="7705" max="7705" width="6.33203125" style="78" customWidth="1"/>
    <col min="7706" max="7930" width="8.88671875" style="78"/>
    <col min="7931" max="7931" width="5.33203125" style="78" customWidth="1"/>
    <col min="7932" max="7932" width="15.33203125" style="78" customWidth="1"/>
    <col min="7933" max="7933" width="5" style="78" customWidth="1"/>
    <col min="7934" max="7949" width="4.44140625" style="78" customWidth="1"/>
    <col min="7950" max="7950" width="6.44140625" style="78" customWidth="1"/>
    <col min="7951" max="7956" width="4.44140625" style="78" customWidth="1"/>
    <col min="7957" max="7958" width="8.88671875" style="78"/>
    <col min="7959" max="7959" width="6.33203125" style="78" customWidth="1"/>
    <col min="7960" max="7960" width="2" style="78" customWidth="1"/>
    <col min="7961" max="7961" width="6.33203125" style="78" customWidth="1"/>
    <col min="7962" max="8186" width="8.88671875" style="78"/>
    <col min="8187" max="8187" width="5.33203125" style="78" customWidth="1"/>
    <col min="8188" max="8188" width="15.33203125" style="78" customWidth="1"/>
    <col min="8189" max="8189" width="5" style="78" customWidth="1"/>
    <col min="8190" max="8205" width="4.44140625" style="78" customWidth="1"/>
    <col min="8206" max="8206" width="6.44140625" style="78" customWidth="1"/>
    <col min="8207" max="8212" width="4.44140625" style="78" customWidth="1"/>
    <col min="8213" max="8214" width="8.88671875" style="78"/>
    <col min="8215" max="8215" width="6.33203125" style="78" customWidth="1"/>
    <col min="8216" max="8216" width="2" style="78" customWidth="1"/>
    <col min="8217" max="8217" width="6.33203125" style="78" customWidth="1"/>
    <col min="8218" max="8442" width="8.88671875" style="78"/>
    <col min="8443" max="8443" width="5.33203125" style="78" customWidth="1"/>
    <col min="8444" max="8444" width="15.33203125" style="78" customWidth="1"/>
    <col min="8445" max="8445" width="5" style="78" customWidth="1"/>
    <col min="8446" max="8461" width="4.44140625" style="78" customWidth="1"/>
    <col min="8462" max="8462" width="6.44140625" style="78" customWidth="1"/>
    <col min="8463" max="8468" width="4.44140625" style="78" customWidth="1"/>
    <col min="8469" max="8470" width="8.88671875" style="78"/>
    <col min="8471" max="8471" width="6.33203125" style="78" customWidth="1"/>
    <col min="8472" max="8472" width="2" style="78" customWidth="1"/>
    <col min="8473" max="8473" width="6.33203125" style="78" customWidth="1"/>
    <col min="8474" max="8698" width="8.88671875" style="78"/>
    <col min="8699" max="8699" width="5.33203125" style="78" customWidth="1"/>
    <col min="8700" max="8700" width="15.33203125" style="78" customWidth="1"/>
    <col min="8701" max="8701" width="5" style="78" customWidth="1"/>
    <col min="8702" max="8717" width="4.44140625" style="78" customWidth="1"/>
    <col min="8718" max="8718" width="6.44140625" style="78" customWidth="1"/>
    <col min="8719" max="8724" width="4.44140625" style="78" customWidth="1"/>
    <col min="8725" max="8726" width="8.88671875" style="78"/>
    <col min="8727" max="8727" width="6.33203125" style="78" customWidth="1"/>
    <col min="8728" max="8728" width="2" style="78" customWidth="1"/>
    <col min="8729" max="8729" width="6.33203125" style="78" customWidth="1"/>
    <col min="8730" max="8954" width="8.88671875" style="78"/>
    <col min="8955" max="8955" width="5.33203125" style="78" customWidth="1"/>
    <col min="8956" max="8956" width="15.33203125" style="78" customWidth="1"/>
    <col min="8957" max="8957" width="5" style="78" customWidth="1"/>
    <col min="8958" max="8973" width="4.44140625" style="78" customWidth="1"/>
    <col min="8974" max="8974" width="6.44140625" style="78" customWidth="1"/>
    <col min="8975" max="8980" width="4.44140625" style="78" customWidth="1"/>
    <col min="8981" max="8982" width="8.88671875" style="78"/>
    <col min="8983" max="8983" width="6.33203125" style="78" customWidth="1"/>
    <col min="8984" max="8984" width="2" style="78" customWidth="1"/>
    <col min="8985" max="8985" width="6.33203125" style="78" customWidth="1"/>
    <col min="8986" max="9210" width="8.88671875" style="78"/>
    <col min="9211" max="9211" width="5.33203125" style="78" customWidth="1"/>
    <col min="9212" max="9212" width="15.33203125" style="78" customWidth="1"/>
    <col min="9213" max="9213" width="5" style="78" customWidth="1"/>
    <col min="9214" max="9229" width="4.44140625" style="78" customWidth="1"/>
    <col min="9230" max="9230" width="6.44140625" style="78" customWidth="1"/>
    <col min="9231" max="9236" width="4.44140625" style="78" customWidth="1"/>
    <col min="9237" max="9238" width="8.88671875" style="78"/>
    <col min="9239" max="9239" width="6.33203125" style="78" customWidth="1"/>
    <col min="9240" max="9240" width="2" style="78" customWidth="1"/>
    <col min="9241" max="9241" width="6.33203125" style="78" customWidth="1"/>
    <col min="9242" max="9466" width="8.88671875" style="78"/>
    <col min="9467" max="9467" width="5.33203125" style="78" customWidth="1"/>
    <col min="9468" max="9468" width="15.33203125" style="78" customWidth="1"/>
    <col min="9469" max="9469" width="5" style="78" customWidth="1"/>
    <col min="9470" max="9485" width="4.44140625" style="78" customWidth="1"/>
    <col min="9486" max="9486" width="6.44140625" style="78" customWidth="1"/>
    <col min="9487" max="9492" width="4.44140625" style="78" customWidth="1"/>
    <col min="9493" max="9494" width="8.88671875" style="78"/>
    <col min="9495" max="9495" width="6.33203125" style="78" customWidth="1"/>
    <col min="9496" max="9496" width="2" style="78" customWidth="1"/>
    <col min="9497" max="9497" width="6.33203125" style="78" customWidth="1"/>
    <col min="9498" max="9722" width="8.88671875" style="78"/>
    <col min="9723" max="9723" width="5.33203125" style="78" customWidth="1"/>
    <col min="9724" max="9724" width="15.33203125" style="78" customWidth="1"/>
    <col min="9725" max="9725" width="5" style="78" customWidth="1"/>
    <col min="9726" max="9741" width="4.44140625" style="78" customWidth="1"/>
    <col min="9742" max="9742" width="6.44140625" style="78" customWidth="1"/>
    <col min="9743" max="9748" width="4.44140625" style="78" customWidth="1"/>
    <col min="9749" max="9750" width="8.88671875" style="78"/>
    <col min="9751" max="9751" width="6.33203125" style="78" customWidth="1"/>
    <col min="9752" max="9752" width="2" style="78" customWidth="1"/>
    <col min="9753" max="9753" width="6.33203125" style="78" customWidth="1"/>
    <col min="9754" max="9978" width="8.88671875" style="78"/>
    <col min="9979" max="9979" width="5.33203125" style="78" customWidth="1"/>
    <col min="9980" max="9980" width="15.33203125" style="78" customWidth="1"/>
    <col min="9981" max="9981" width="5" style="78" customWidth="1"/>
    <col min="9982" max="9997" width="4.44140625" style="78" customWidth="1"/>
    <col min="9998" max="9998" width="6.44140625" style="78" customWidth="1"/>
    <col min="9999" max="10004" width="4.44140625" style="78" customWidth="1"/>
    <col min="10005" max="10006" width="8.88671875" style="78"/>
    <col min="10007" max="10007" width="6.33203125" style="78" customWidth="1"/>
    <col min="10008" max="10008" width="2" style="78" customWidth="1"/>
    <col min="10009" max="10009" width="6.33203125" style="78" customWidth="1"/>
    <col min="10010" max="10234" width="8.88671875" style="78"/>
    <col min="10235" max="10235" width="5.33203125" style="78" customWidth="1"/>
    <col min="10236" max="10236" width="15.33203125" style="78" customWidth="1"/>
    <col min="10237" max="10237" width="5" style="78" customWidth="1"/>
    <col min="10238" max="10253" width="4.44140625" style="78" customWidth="1"/>
    <col min="10254" max="10254" width="6.44140625" style="78" customWidth="1"/>
    <col min="10255" max="10260" width="4.44140625" style="78" customWidth="1"/>
    <col min="10261" max="10262" width="8.88671875" style="78"/>
    <col min="10263" max="10263" width="6.33203125" style="78" customWidth="1"/>
    <col min="10264" max="10264" width="2" style="78" customWidth="1"/>
    <col min="10265" max="10265" width="6.33203125" style="78" customWidth="1"/>
    <col min="10266" max="10490" width="8.88671875" style="78"/>
    <col min="10491" max="10491" width="5.33203125" style="78" customWidth="1"/>
    <col min="10492" max="10492" width="15.33203125" style="78" customWidth="1"/>
    <col min="10493" max="10493" width="5" style="78" customWidth="1"/>
    <col min="10494" max="10509" width="4.44140625" style="78" customWidth="1"/>
    <col min="10510" max="10510" width="6.44140625" style="78" customWidth="1"/>
    <col min="10511" max="10516" width="4.44140625" style="78" customWidth="1"/>
    <col min="10517" max="10518" width="8.88671875" style="78"/>
    <col min="10519" max="10519" width="6.33203125" style="78" customWidth="1"/>
    <col min="10520" max="10520" width="2" style="78" customWidth="1"/>
    <col min="10521" max="10521" width="6.33203125" style="78" customWidth="1"/>
    <col min="10522" max="10746" width="8.88671875" style="78"/>
    <col min="10747" max="10747" width="5.33203125" style="78" customWidth="1"/>
    <col min="10748" max="10748" width="15.33203125" style="78" customWidth="1"/>
    <col min="10749" max="10749" width="5" style="78" customWidth="1"/>
    <col min="10750" max="10765" width="4.44140625" style="78" customWidth="1"/>
    <col min="10766" max="10766" width="6.44140625" style="78" customWidth="1"/>
    <col min="10767" max="10772" width="4.44140625" style="78" customWidth="1"/>
    <col min="10773" max="10774" width="8.88671875" style="78"/>
    <col min="10775" max="10775" width="6.33203125" style="78" customWidth="1"/>
    <col min="10776" max="10776" width="2" style="78" customWidth="1"/>
    <col min="10777" max="10777" width="6.33203125" style="78" customWidth="1"/>
    <col min="10778" max="11002" width="8.88671875" style="78"/>
    <col min="11003" max="11003" width="5.33203125" style="78" customWidth="1"/>
    <col min="11004" max="11004" width="15.33203125" style="78" customWidth="1"/>
    <col min="11005" max="11005" width="5" style="78" customWidth="1"/>
    <col min="11006" max="11021" width="4.44140625" style="78" customWidth="1"/>
    <col min="11022" max="11022" width="6.44140625" style="78" customWidth="1"/>
    <col min="11023" max="11028" width="4.44140625" style="78" customWidth="1"/>
    <col min="11029" max="11030" width="8.88671875" style="78"/>
    <col min="11031" max="11031" width="6.33203125" style="78" customWidth="1"/>
    <col min="11032" max="11032" width="2" style="78" customWidth="1"/>
    <col min="11033" max="11033" width="6.33203125" style="78" customWidth="1"/>
    <col min="11034" max="11258" width="8.88671875" style="78"/>
    <col min="11259" max="11259" width="5.33203125" style="78" customWidth="1"/>
    <col min="11260" max="11260" width="15.33203125" style="78" customWidth="1"/>
    <col min="11261" max="11261" width="5" style="78" customWidth="1"/>
    <col min="11262" max="11277" width="4.44140625" style="78" customWidth="1"/>
    <col min="11278" max="11278" width="6.44140625" style="78" customWidth="1"/>
    <col min="11279" max="11284" width="4.44140625" style="78" customWidth="1"/>
    <col min="11285" max="11286" width="8.88671875" style="78"/>
    <col min="11287" max="11287" width="6.33203125" style="78" customWidth="1"/>
    <col min="11288" max="11288" width="2" style="78" customWidth="1"/>
    <col min="11289" max="11289" width="6.33203125" style="78" customWidth="1"/>
    <col min="11290" max="11514" width="8.88671875" style="78"/>
    <col min="11515" max="11515" width="5.33203125" style="78" customWidth="1"/>
    <col min="11516" max="11516" width="15.33203125" style="78" customWidth="1"/>
    <col min="11517" max="11517" width="5" style="78" customWidth="1"/>
    <col min="11518" max="11533" width="4.44140625" style="78" customWidth="1"/>
    <col min="11534" max="11534" width="6.44140625" style="78" customWidth="1"/>
    <col min="11535" max="11540" width="4.44140625" style="78" customWidth="1"/>
    <col min="11541" max="11542" width="8.88671875" style="78"/>
    <col min="11543" max="11543" width="6.33203125" style="78" customWidth="1"/>
    <col min="11544" max="11544" width="2" style="78" customWidth="1"/>
    <col min="11545" max="11545" width="6.33203125" style="78" customWidth="1"/>
    <col min="11546" max="11770" width="8.88671875" style="78"/>
    <col min="11771" max="11771" width="5.33203125" style="78" customWidth="1"/>
    <col min="11772" max="11772" width="15.33203125" style="78" customWidth="1"/>
    <col min="11773" max="11773" width="5" style="78" customWidth="1"/>
    <col min="11774" max="11789" width="4.44140625" style="78" customWidth="1"/>
    <col min="11790" max="11790" width="6.44140625" style="78" customWidth="1"/>
    <col min="11791" max="11796" width="4.44140625" style="78" customWidth="1"/>
    <col min="11797" max="11798" width="8.88671875" style="78"/>
    <col min="11799" max="11799" width="6.33203125" style="78" customWidth="1"/>
    <col min="11800" max="11800" width="2" style="78" customWidth="1"/>
    <col min="11801" max="11801" width="6.33203125" style="78" customWidth="1"/>
    <col min="11802" max="12026" width="8.88671875" style="78"/>
    <col min="12027" max="12027" width="5.33203125" style="78" customWidth="1"/>
    <col min="12028" max="12028" width="15.33203125" style="78" customWidth="1"/>
    <col min="12029" max="12029" width="5" style="78" customWidth="1"/>
    <col min="12030" max="12045" width="4.44140625" style="78" customWidth="1"/>
    <col min="12046" max="12046" width="6.44140625" style="78" customWidth="1"/>
    <col min="12047" max="12052" width="4.44140625" style="78" customWidth="1"/>
    <col min="12053" max="12054" width="8.88671875" style="78"/>
    <col min="12055" max="12055" width="6.33203125" style="78" customWidth="1"/>
    <col min="12056" max="12056" width="2" style="78" customWidth="1"/>
    <col min="12057" max="12057" width="6.33203125" style="78" customWidth="1"/>
    <col min="12058" max="12282" width="8.88671875" style="78"/>
    <col min="12283" max="12283" width="5.33203125" style="78" customWidth="1"/>
    <col min="12284" max="12284" width="15.33203125" style="78" customWidth="1"/>
    <col min="12285" max="12285" width="5" style="78" customWidth="1"/>
    <col min="12286" max="12301" width="4.44140625" style="78" customWidth="1"/>
    <col min="12302" max="12302" width="6.44140625" style="78" customWidth="1"/>
    <col min="12303" max="12308" width="4.44140625" style="78" customWidth="1"/>
    <col min="12309" max="12310" width="8.88671875" style="78"/>
    <col min="12311" max="12311" width="6.33203125" style="78" customWidth="1"/>
    <col min="12312" max="12312" width="2" style="78" customWidth="1"/>
    <col min="12313" max="12313" width="6.33203125" style="78" customWidth="1"/>
    <col min="12314" max="12538" width="8.88671875" style="78"/>
    <col min="12539" max="12539" width="5.33203125" style="78" customWidth="1"/>
    <col min="12540" max="12540" width="15.33203125" style="78" customWidth="1"/>
    <col min="12541" max="12541" width="5" style="78" customWidth="1"/>
    <col min="12542" max="12557" width="4.44140625" style="78" customWidth="1"/>
    <col min="12558" max="12558" width="6.44140625" style="78" customWidth="1"/>
    <col min="12559" max="12564" width="4.44140625" style="78" customWidth="1"/>
    <col min="12565" max="12566" width="8.88671875" style="78"/>
    <col min="12567" max="12567" width="6.33203125" style="78" customWidth="1"/>
    <col min="12568" max="12568" width="2" style="78" customWidth="1"/>
    <col min="12569" max="12569" width="6.33203125" style="78" customWidth="1"/>
    <col min="12570" max="12794" width="8.88671875" style="78"/>
    <col min="12795" max="12795" width="5.33203125" style="78" customWidth="1"/>
    <col min="12796" max="12796" width="15.33203125" style="78" customWidth="1"/>
    <col min="12797" max="12797" width="5" style="78" customWidth="1"/>
    <col min="12798" max="12813" width="4.44140625" style="78" customWidth="1"/>
    <col min="12814" max="12814" width="6.44140625" style="78" customWidth="1"/>
    <col min="12815" max="12820" width="4.44140625" style="78" customWidth="1"/>
    <col min="12821" max="12822" width="8.88671875" style="78"/>
    <col min="12823" max="12823" width="6.33203125" style="78" customWidth="1"/>
    <col min="12824" max="12824" width="2" style="78" customWidth="1"/>
    <col min="12825" max="12825" width="6.33203125" style="78" customWidth="1"/>
    <col min="12826" max="13050" width="8.88671875" style="78"/>
    <col min="13051" max="13051" width="5.33203125" style="78" customWidth="1"/>
    <col min="13052" max="13052" width="15.33203125" style="78" customWidth="1"/>
    <col min="13053" max="13053" width="5" style="78" customWidth="1"/>
    <col min="13054" max="13069" width="4.44140625" style="78" customWidth="1"/>
    <col min="13070" max="13070" width="6.44140625" style="78" customWidth="1"/>
    <col min="13071" max="13076" width="4.44140625" style="78" customWidth="1"/>
    <col min="13077" max="13078" width="8.88671875" style="78"/>
    <col min="13079" max="13079" width="6.33203125" style="78" customWidth="1"/>
    <col min="13080" max="13080" width="2" style="78" customWidth="1"/>
    <col min="13081" max="13081" width="6.33203125" style="78" customWidth="1"/>
    <col min="13082" max="13306" width="8.88671875" style="78"/>
    <col min="13307" max="13307" width="5.33203125" style="78" customWidth="1"/>
    <col min="13308" max="13308" width="15.33203125" style="78" customWidth="1"/>
    <col min="13309" max="13309" width="5" style="78" customWidth="1"/>
    <col min="13310" max="13325" width="4.44140625" style="78" customWidth="1"/>
    <col min="13326" max="13326" width="6.44140625" style="78" customWidth="1"/>
    <col min="13327" max="13332" width="4.44140625" style="78" customWidth="1"/>
    <col min="13333" max="13334" width="8.88671875" style="78"/>
    <col min="13335" max="13335" width="6.33203125" style="78" customWidth="1"/>
    <col min="13336" max="13336" width="2" style="78" customWidth="1"/>
    <col min="13337" max="13337" width="6.33203125" style="78" customWidth="1"/>
    <col min="13338" max="13562" width="8.88671875" style="78"/>
    <col min="13563" max="13563" width="5.33203125" style="78" customWidth="1"/>
    <col min="13564" max="13564" width="15.33203125" style="78" customWidth="1"/>
    <col min="13565" max="13565" width="5" style="78" customWidth="1"/>
    <col min="13566" max="13581" width="4.44140625" style="78" customWidth="1"/>
    <col min="13582" max="13582" width="6.44140625" style="78" customWidth="1"/>
    <col min="13583" max="13588" width="4.44140625" style="78" customWidth="1"/>
    <col min="13589" max="13590" width="8.88671875" style="78"/>
    <col min="13591" max="13591" width="6.33203125" style="78" customWidth="1"/>
    <col min="13592" max="13592" width="2" style="78" customWidth="1"/>
    <col min="13593" max="13593" width="6.33203125" style="78" customWidth="1"/>
    <col min="13594" max="13818" width="8.88671875" style="78"/>
    <col min="13819" max="13819" width="5.33203125" style="78" customWidth="1"/>
    <col min="13820" max="13820" width="15.33203125" style="78" customWidth="1"/>
    <col min="13821" max="13821" width="5" style="78" customWidth="1"/>
    <col min="13822" max="13837" width="4.44140625" style="78" customWidth="1"/>
    <col min="13838" max="13838" width="6.44140625" style="78" customWidth="1"/>
    <col min="13839" max="13844" width="4.44140625" style="78" customWidth="1"/>
    <col min="13845" max="13846" width="8.88671875" style="78"/>
    <col min="13847" max="13847" width="6.33203125" style="78" customWidth="1"/>
    <col min="13848" max="13848" width="2" style="78" customWidth="1"/>
    <col min="13849" max="13849" width="6.33203125" style="78" customWidth="1"/>
    <col min="13850" max="14074" width="8.88671875" style="78"/>
    <col min="14075" max="14075" width="5.33203125" style="78" customWidth="1"/>
    <col min="14076" max="14076" width="15.33203125" style="78" customWidth="1"/>
    <col min="14077" max="14077" width="5" style="78" customWidth="1"/>
    <col min="14078" max="14093" width="4.44140625" style="78" customWidth="1"/>
    <col min="14094" max="14094" width="6.44140625" style="78" customWidth="1"/>
    <col min="14095" max="14100" width="4.44140625" style="78" customWidth="1"/>
    <col min="14101" max="14102" width="8.88671875" style="78"/>
    <col min="14103" max="14103" width="6.33203125" style="78" customWidth="1"/>
    <col min="14104" max="14104" width="2" style="78" customWidth="1"/>
    <col min="14105" max="14105" width="6.33203125" style="78" customWidth="1"/>
    <col min="14106" max="14330" width="8.88671875" style="78"/>
    <col min="14331" max="14331" width="5.33203125" style="78" customWidth="1"/>
    <col min="14332" max="14332" width="15.33203125" style="78" customWidth="1"/>
    <col min="14333" max="14333" width="5" style="78" customWidth="1"/>
    <col min="14334" max="14349" width="4.44140625" style="78" customWidth="1"/>
    <col min="14350" max="14350" width="6.44140625" style="78" customWidth="1"/>
    <col min="14351" max="14356" width="4.44140625" style="78" customWidth="1"/>
    <col min="14357" max="14358" width="8.88671875" style="78"/>
    <col min="14359" max="14359" width="6.33203125" style="78" customWidth="1"/>
    <col min="14360" max="14360" width="2" style="78" customWidth="1"/>
    <col min="14361" max="14361" width="6.33203125" style="78" customWidth="1"/>
    <col min="14362" max="14586" width="8.88671875" style="78"/>
    <col min="14587" max="14587" width="5.33203125" style="78" customWidth="1"/>
    <col min="14588" max="14588" width="15.33203125" style="78" customWidth="1"/>
    <col min="14589" max="14589" width="5" style="78" customWidth="1"/>
    <col min="14590" max="14605" width="4.44140625" style="78" customWidth="1"/>
    <col min="14606" max="14606" width="6.44140625" style="78" customWidth="1"/>
    <col min="14607" max="14612" width="4.44140625" style="78" customWidth="1"/>
    <col min="14613" max="14614" width="8.88671875" style="78"/>
    <col min="14615" max="14615" width="6.33203125" style="78" customWidth="1"/>
    <col min="14616" max="14616" width="2" style="78" customWidth="1"/>
    <col min="14617" max="14617" width="6.33203125" style="78" customWidth="1"/>
    <col min="14618" max="14842" width="8.88671875" style="78"/>
    <col min="14843" max="14843" width="5.33203125" style="78" customWidth="1"/>
    <col min="14844" max="14844" width="15.33203125" style="78" customWidth="1"/>
    <col min="14845" max="14845" width="5" style="78" customWidth="1"/>
    <col min="14846" max="14861" width="4.44140625" style="78" customWidth="1"/>
    <col min="14862" max="14862" width="6.44140625" style="78" customWidth="1"/>
    <col min="14863" max="14868" width="4.44140625" style="78" customWidth="1"/>
    <col min="14869" max="14870" width="8.88671875" style="78"/>
    <col min="14871" max="14871" width="6.33203125" style="78" customWidth="1"/>
    <col min="14872" max="14872" width="2" style="78" customWidth="1"/>
    <col min="14873" max="14873" width="6.33203125" style="78" customWidth="1"/>
    <col min="14874" max="15098" width="8.88671875" style="78"/>
    <col min="15099" max="15099" width="5.33203125" style="78" customWidth="1"/>
    <col min="15100" max="15100" width="15.33203125" style="78" customWidth="1"/>
    <col min="15101" max="15101" width="5" style="78" customWidth="1"/>
    <col min="15102" max="15117" width="4.44140625" style="78" customWidth="1"/>
    <col min="15118" max="15118" width="6.44140625" style="78" customWidth="1"/>
    <col min="15119" max="15124" width="4.44140625" style="78" customWidth="1"/>
    <col min="15125" max="15126" width="8.88671875" style="78"/>
    <col min="15127" max="15127" width="6.33203125" style="78" customWidth="1"/>
    <col min="15128" max="15128" width="2" style="78" customWidth="1"/>
    <col min="15129" max="15129" width="6.33203125" style="78" customWidth="1"/>
    <col min="15130" max="15354" width="8.88671875" style="78"/>
    <col min="15355" max="15355" width="5.33203125" style="78" customWidth="1"/>
    <col min="15356" max="15356" width="15.33203125" style="78" customWidth="1"/>
    <col min="15357" max="15357" width="5" style="78" customWidth="1"/>
    <col min="15358" max="15373" width="4.44140625" style="78" customWidth="1"/>
    <col min="15374" max="15374" width="6.44140625" style="78" customWidth="1"/>
    <col min="15375" max="15380" width="4.44140625" style="78" customWidth="1"/>
    <col min="15381" max="15382" width="8.88671875" style="78"/>
    <col min="15383" max="15383" width="6.33203125" style="78" customWidth="1"/>
    <col min="15384" max="15384" width="2" style="78" customWidth="1"/>
    <col min="15385" max="15385" width="6.33203125" style="78" customWidth="1"/>
    <col min="15386" max="15610" width="8.88671875" style="78"/>
    <col min="15611" max="15611" width="5.33203125" style="78" customWidth="1"/>
    <col min="15612" max="15612" width="15.33203125" style="78" customWidth="1"/>
    <col min="15613" max="15613" width="5" style="78" customWidth="1"/>
    <col min="15614" max="15629" width="4.44140625" style="78" customWidth="1"/>
    <col min="15630" max="15630" width="6.44140625" style="78" customWidth="1"/>
    <col min="15631" max="15636" width="4.44140625" style="78" customWidth="1"/>
    <col min="15637" max="15638" width="8.88671875" style="78"/>
    <col min="15639" max="15639" width="6.33203125" style="78" customWidth="1"/>
    <col min="15640" max="15640" width="2" style="78" customWidth="1"/>
    <col min="15641" max="15641" width="6.33203125" style="78" customWidth="1"/>
    <col min="15642" max="15866" width="8.88671875" style="78"/>
    <col min="15867" max="15867" width="5.33203125" style="78" customWidth="1"/>
    <col min="15868" max="15868" width="15.33203125" style="78" customWidth="1"/>
    <col min="15869" max="15869" width="5" style="78" customWidth="1"/>
    <col min="15870" max="15885" width="4.44140625" style="78" customWidth="1"/>
    <col min="15886" max="15886" width="6.44140625" style="78" customWidth="1"/>
    <col min="15887" max="15892" width="4.44140625" style="78" customWidth="1"/>
    <col min="15893" max="15894" width="8.88671875" style="78"/>
    <col min="15895" max="15895" width="6.33203125" style="78" customWidth="1"/>
    <col min="15896" max="15896" width="2" style="78" customWidth="1"/>
    <col min="15897" max="15897" width="6.33203125" style="78" customWidth="1"/>
    <col min="15898" max="16122" width="8.88671875" style="78"/>
    <col min="16123" max="16123" width="5.33203125" style="78" customWidth="1"/>
    <col min="16124" max="16124" width="15.33203125" style="78" customWidth="1"/>
    <col min="16125" max="16125" width="5" style="78" customWidth="1"/>
    <col min="16126" max="16141" width="4.44140625" style="78" customWidth="1"/>
    <col min="16142" max="16142" width="6.44140625" style="78" customWidth="1"/>
    <col min="16143" max="16148" width="4.44140625" style="78" customWidth="1"/>
    <col min="16149" max="16150" width="8.88671875" style="78"/>
    <col min="16151" max="16151" width="6.33203125" style="78" customWidth="1"/>
    <col min="16152" max="16152" width="2" style="78" customWidth="1"/>
    <col min="16153" max="16153" width="6.33203125" style="78" customWidth="1"/>
    <col min="16154" max="16384" width="8.88671875" style="78"/>
  </cols>
  <sheetData>
    <row r="1" spans="1:26" ht="18" customHeight="1" x14ac:dyDescent="0.3">
      <c r="A1" s="270" t="s">
        <v>98</v>
      </c>
      <c r="B1" s="271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7" t="s">
        <v>39</v>
      </c>
      <c r="P1" s="259"/>
      <c r="Q1" s="261"/>
      <c r="R1" s="267" t="s">
        <v>37</v>
      </c>
      <c r="S1" s="259"/>
      <c r="T1" s="261"/>
      <c r="U1" s="268" t="s">
        <v>22</v>
      </c>
      <c r="V1" s="259" t="s">
        <v>23</v>
      </c>
      <c r="W1" s="259" t="s">
        <v>24</v>
      </c>
      <c r="X1" s="259"/>
      <c r="Y1" s="259"/>
      <c r="Z1" s="261"/>
    </row>
    <row r="2" spans="1:26" ht="27.75" customHeight="1" thickBot="1" x14ac:dyDescent="0.35">
      <c r="A2" s="272"/>
      <c r="B2" s="273"/>
      <c r="C2" s="244" t="str">
        <f>B3</f>
        <v>Polanka A</v>
      </c>
      <c r="D2" s="260"/>
      <c r="E2" s="262"/>
      <c r="F2" s="244" t="str">
        <f>B4</f>
        <v>Nová Ves A</v>
      </c>
      <c r="G2" s="260"/>
      <c r="H2" s="262"/>
      <c r="I2" s="244" t="str">
        <f>B5</f>
        <v>Polanka B</v>
      </c>
      <c r="J2" s="260"/>
      <c r="K2" s="262"/>
      <c r="L2" s="244" t="str">
        <f>B6</f>
        <v>Red Volley Ostravice A</v>
      </c>
      <c r="M2" s="260"/>
      <c r="N2" s="262"/>
      <c r="O2" s="244" t="str">
        <f>B7</f>
        <v>Blue Proskovice A</v>
      </c>
      <c r="P2" s="260"/>
      <c r="Q2" s="262"/>
      <c r="R2" s="244" t="str">
        <f>B8</f>
        <v>Volejbal Ostrava A</v>
      </c>
      <c r="S2" s="260"/>
      <c r="T2" s="262"/>
      <c r="U2" s="269"/>
      <c r="V2" s="260"/>
      <c r="W2" s="260"/>
      <c r="X2" s="260"/>
      <c r="Y2" s="260"/>
      <c r="Z2" s="262"/>
    </row>
    <row r="3" spans="1:26" ht="27.75" customHeight="1" x14ac:dyDescent="0.3">
      <c r="A3" s="18" t="s">
        <v>18</v>
      </c>
      <c r="B3" s="19" t="s">
        <v>29</v>
      </c>
      <c r="C3" s="153"/>
      <c r="D3" s="154"/>
      <c r="E3" s="155"/>
      <c r="F3" s="23">
        <v>11</v>
      </c>
      <c r="G3" s="26" t="s">
        <v>26</v>
      </c>
      <c r="H3" s="25">
        <v>4</v>
      </c>
      <c r="I3" s="23">
        <v>8</v>
      </c>
      <c r="J3" s="24" t="s">
        <v>26</v>
      </c>
      <c r="K3" s="25">
        <v>9</v>
      </c>
      <c r="L3" s="23">
        <v>7</v>
      </c>
      <c r="M3" s="24" t="s">
        <v>26</v>
      </c>
      <c r="N3" s="25">
        <v>10</v>
      </c>
      <c r="O3" s="23">
        <v>15</v>
      </c>
      <c r="P3" s="24" t="s">
        <v>26</v>
      </c>
      <c r="Q3" s="25">
        <v>0</v>
      </c>
      <c r="R3" s="23">
        <v>12</v>
      </c>
      <c r="S3" s="24" t="s">
        <v>26</v>
      </c>
      <c r="T3" s="25">
        <v>3</v>
      </c>
      <c r="U3" s="98">
        <f t="shared" ref="U3:U8" si="0">SUM(IF(C3&gt;E3,1,0),IF(F3&gt;H3,1,0),IF(I3&gt;K3,1,0),IF(L3&gt;N3,1,0),IF(O3&gt;Q3,1,0),IF(R3&gt;T3,1,0))</f>
        <v>3</v>
      </c>
      <c r="V3" s="135">
        <v>3</v>
      </c>
      <c r="W3" s="26">
        <f t="shared" ref="W3:W8" si="1">C3+F3+I3+L3+O3+R3</f>
        <v>53</v>
      </c>
      <c r="X3" s="26" t="s">
        <v>26</v>
      </c>
      <c r="Y3" s="26">
        <f t="shared" ref="Y3:Y8" si="2">E3+H3+K3+N3+Q3+T3</f>
        <v>26</v>
      </c>
      <c r="Z3" s="27">
        <f t="shared" ref="Z3:Z8" si="3">W3/Y3</f>
        <v>2.0384615384615383</v>
      </c>
    </row>
    <row r="4" spans="1:26" ht="27.75" customHeight="1" x14ac:dyDescent="0.3">
      <c r="A4" s="34" t="s">
        <v>19</v>
      </c>
      <c r="B4" s="97" t="s">
        <v>97</v>
      </c>
      <c r="C4" s="95">
        <f>H3</f>
        <v>4</v>
      </c>
      <c r="D4" s="52" t="s">
        <v>26</v>
      </c>
      <c r="E4" s="94">
        <f>F3</f>
        <v>11</v>
      </c>
      <c r="F4" s="147"/>
      <c r="G4" s="148"/>
      <c r="H4" s="149"/>
      <c r="I4" s="90">
        <v>20</v>
      </c>
      <c r="J4" s="45" t="s">
        <v>26</v>
      </c>
      <c r="K4" s="89">
        <v>12</v>
      </c>
      <c r="L4" s="90">
        <v>10</v>
      </c>
      <c r="M4" s="54" t="s">
        <v>26</v>
      </c>
      <c r="N4" s="89">
        <v>6</v>
      </c>
      <c r="O4" s="90">
        <v>15</v>
      </c>
      <c r="P4" s="54" t="s">
        <v>26</v>
      </c>
      <c r="Q4" s="89">
        <v>0</v>
      </c>
      <c r="R4" s="90">
        <v>9</v>
      </c>
      <c r="S4" s="54" t="s">
        <v>26</v>
      </c>
      <c r="T4" s="89">
        <v>8</v>
      </c>
      <c r="U4" s="88">
        <f t="shared" si="0"/>
        <v>4</v>
      </c>
      <c r="V4" s="133">
        <v>1</v>
      </c>
      <c r="W4" s="45">
        <f t="shared" si="1"/>
        <v>58</v>
      </c>
      <c r="X4" s="45" t="s">
        <v>26</v>
      </c>
      <c r="Y4" s="45">
        <f t="shared" si="2"/>
        <v>37</v>
      </c>
      <c r="Z4" s="46">
        <f t="shared" si="3"/>
        <v>1.5675675675675675</v>
      </c>
    </row>
    <row r="5" spans="1:26" ht="27.75" customHeight="1" x14ac:dyDescent="0.3">
      <c r="A5" s="34" t="s">
        <v>20</v>
      </c>
      <c r="B5" s="97" t="s">
        <v>28</v>
      </c>
      <c r="C5" s="95">
        <f>K3</f>
        <v>9</v>
      </c>
      <c r="D5" s="96" t="s">
        <v>26</v>
      </c>
      <c r="E5" s="94">
        <f>I3</f>
        <v>8</v>
      </c>
      <c r="F5" s="95">
        <f>K4</f>
        <v>12</v>
      </c>
      <c r="G5" s="52" t="s">
        <v>26</v>
      </c>
      <c r="H5" s="94">
        <f>I4</f>
        <v>20</v>
      </c>
      <c r="I5" s="156"/>
      <c r="J5" s="157"/>
      <c r="K5" s="158"/>
      <c r="L5" s="90">
        <v>7</v>
      </c>
      <c r="M5" s="45" t="s">
        <v>26</v>
      </c>
      <c r="N5" s="89">
        <v>6</v>
      </c>
      <c r="O5" s="90">
        <v>15</v>
      </c>
      <c r="P5" s="54" t="s">
        <v>26</v>
      </c>
      <c r="Q5" s="89">
        <v>0</v>
      </c>
      <c r="R5" s="90">
        <v>9</v>
      </c>
      <c r="S5" s="54" t="s">
        <v>26</v>
      </c>
      <c r="T5" s="89">
        <v>3</v>
      </c>
      <c r="U5" s="88">
        <f t="shared" si="0"/>
        <v>4</v>
      </c>
      <c r="V5" s="133">
        <v>2</v>
      </c>
      <c r="W5" s="45">
        <f t="shared" si="1"/>
        <v>52</v>
      </c>
      <c r="X5" s="45" t="s">
        <v>26</v>
      </c>
      <c r="Y5" s="45">
        <f t="shared" si="2"/>
        <v>37</v>
      </c>
      <c r="Z5" s="46">
        <f t="shared" si="3"/>
        <v>1.4054054054054055</v>
      </c>
    </row>
    <row r="6" spans="1:26" ht="27.75" customHeight="1" x14ac:dyDescent="0.3">
      <c r="A6" s="34" t="s">
        <v>21</v>
      </c>
      <c r="B6" s="97" t="s">
        <v>94</v>
      </c>
      <c r="C6" s="95">
        <f>N3</f>
        <v>10</v>
      </c>
      <c r="D6" s="96" t="s">
        <v>26</v>
      </c>
      <c r="E6" s="94">
        <f>L3</f>
        <v>7</v>
      </c>
      <c r="F6" s="95">
        <f>N4</f>
        <v>6</v>
      </c>
      <c r="G6" s="96" t="s">
        <v>26</v>
      </c>
      <c r="H6" s="94">
        <f>L4</f>
        <v>10</v>
      </c>
      <c r="I6" s="95">
        <f>N5</f>
        <v>6</v>
      </c>
      <c r="J6" s="52" t="s">
        <v>26</v>
      </c>
      <c r="K6" s="94">
        <f>L5</f>
        <v>7</v>
      </c>
      <c r="L6" s="147"/>
      <c r="M6" s="148"/>
      <c r="N6" s="149"/>
      <c r="O6" s="90">
        <v>15</v>
      </c>
      <c r="P6" s="45" t="s">
        <v>26</v>
      </c>
      <c r="Q6" s="89">
        <v>0</v>
      </c>
      <c r="R6" s="90">
        <v>16</v>
      </c>
      <c r="S6" s="54" t="s">
        <v>26</v>
      </c>
      <c r="T6" s="89">
        <v>12</v>
      </c>
      <c r="U6" s="88">
        <f t="shared" si="0"/>
        <v>3</v>
      </c>
      <c r="V6" s="133">
        <v>4</v>
      </c>
      <c r="W6" s="45">
        <f t="shared" si="1"/>
        <v>53</v>
      </c>
      <c r="X6" s="45" t="s">
        <v>26</v>
      </c>
      <c r="Y6" s="45">
        <f t="shared" si="2"/>
        <v>36</v>
      </c>
      <c r="Z6" s="46">
        <f t="shared" si="3"/>
        <v>1.4722222222222223</v>
      </c>
    </row>
    <row r="7" spans="1:26" ht="27.75" customHeight="1" x14ac:dyDescent="0.3">
      <c r="A7" s="34" t="s">
        <v>39</v>
      </c>
      <c r="B7" s="108" t="s">
        <v>96</v>
      </c>
      <c r="C7" s="95">
        <f>Q3</f>
        <v>0</v>
      </c>
      <c r="D7" s="96" t="s">
        <v>26</v>
      </c>
      <c r="E7" s="94">
        <f>O3</f>
        <v>15</v>
      </c>
      <c r="F7" s="95">
        <f>Q4</f>
        <v>0</v>
      </c>
      <c r="G7" s="96" t="s">
        <v>26</v>
      </c>
      <c r="H7" s="94">
        <f>O4</f>
        <v>15</v>
      </c>
      <c r="I7" s="95">
        <f>Q5</f>
        <v>0</v>
      </c>
      <c r="J7" s="96" t="s">
        <v>26</v>
      </c>
      <c r="K7" s="94">
        <f>O5</f>
        <v>15</v>
      </c>
      <c r="L7" s="95">
        <f>Q6</f>
        <v>0</v>
      </c>
      <c r="M7" s="52" t="s">
        <v>26</v>
      </c>
      <c r="N7" s="94">
        <f>O6</f>
        <v>15</v>
      </c>
      <c r="O7" s="156"/>
      <c r="P7" s="157"/>
      <c r="Q7" s="158"/>
      <c r="R7" s="90">
        <v>0</v>
      </c>
      <c r="S7" s="45" t="s">
        <v>26</v>
      </c>
      <c r="T7" s="89">
        <v>15</v>
      </c>
      <c r="U7" s="88">
        <f t="shared" si="0"/>
        <v>0</v>
      </c>
      <c r="V7" s="133">
        <v>6</v>
      </c>
      <c r="W7" s="45">
        <f t="shared" si="1"/>
        <v>0</v>
      </c>
      <c r="X7" s="45" t="s">
        <v>26</v>
      </c>
      <c r="Y7" s="45">
        <f t="shared" si="2"/>
        <v>75</v>
      </c>
      <c r="Z7" s="46">
        <f t="shared" si="3"/>
        <v>0</v>
      </c>
    </row>
    <row r="8" spans="1:26" ht="27.75" customHeight="1" thickBot="1" x14ac:dyDescent="0.35">
      <c r="A8" s="17" t="s">
        <v>37</v>
      </c>
      <c r="B8" s="55" t="s">
        <v>41</v>
      </c>
      <c r="C8" s="56">
        <f>T3</f>
        <v>3</v>
      </c>
      <c r="D8" s="57" t="s">
        <v>26</v>
      </c>
      <c r="E8" s="58">
        <f>R3</f>
        <v>12</v>
      </c>
      <c r="F8" s="56">
        <f>T4</f>
        <v>8</v>
      </c>
      <c r="G8" s="57" t="s">
        <v>26</v>
      </c>
      <c r="H8" s="58">
        <f>R4</f>
        <v>9</v>
      </c>
      <c r="I8" s="56">
        <f>T5</f>
        <v>3</v>
      </c>
      <c r="J8" s="57" t="s">
        <v>26</v>
      </c>
      <c r="K8" s="58">
        <f>R5</f>
        <v>9</v>
      </c>
      <c r="L8" s="56">
        <f>T6</f>
        <v>12</v>
      </c>
      <c r="M8" s="57" t="s">
        <v>26</v>
      </c>
      <c r="N8" s="58">
        <f>R6</f>
        <v>16</v>
      </c>
      <c r="O8" s="56">
        <f>T7</f>
        <v>15</v>
      </c>
      <c r="P8" s="86" t="s">
        <v>26</v>
      </c>
      <c r="Q8" s="58">
        <f>R7</f>
        <v>0</v>
      </c>
      <c r="R8" s="150"/>
      <c r="S8" s="151"/>
      <c r="T8" s="152"/>
      <c r="U8" s="82">
        <f t="shared" si="0"/>
        <v>1</v>
      </c>
      <c r="V8" s="131">
        <v>5</v>
      </c>
      <c r="W8" s="80">
        <f t="shared" si="1"/>
        <v>41</v>
      </c>
      <c r="X8" s="80" t="s">
        <v>26</v>
      </c>
      <c r="Y8" s="80">
        <f t="shared" si="2"/>
        <v>46</v>
      </c>
      <c r="Z8" s="79">
        <f t="shared" si="3"/>
        <v>0.89130434782608692</v>
      </c>
    </row>
  </sheetData>
  <mergeCells count="16">
    <mergeCell ref="A1:B2"/>
    <mergeCell ref="C1:E1"/>
    <mergeCell ref="F1:H1"/>
    <mergeCell ref="I1:K1"/>
    <mergeCell ref="L1:N1"/>
    <mergeCell ref="U1:U2"/>
    <mergeCell ref="V1:V2"/>
    <mergeCell ref="W1:Z2"/>
    <mergeCell ref="C2:E2"/>
    <mergeCell ref="F2:H2"/>
    <mergeCell ref="I2:K2"/>
    <mergeCell ref="L2:N2"/>
    <mergeCell ref="O2:Q2"/>
    <mergeCell ref="R2:T2"/>
    <mergeCell ref="O1:Q1"/>
    <mergeCell ref="R1:T1"/>
  </mergeCells>
  <pageMargins left="0.7" right="0.7" top="0.78740157499999996" bottom="0.78740157499999996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6D808-A85B-48D8-8597-D42F50C5588D}">
  <sheetPr>
    <tabColor theme="5" tint="0.59999389629810485"/>
  </sheetPr>
  <dimension ref="A1:W8"/>
  <sheetViews>
    <sheetView workbookViewId="0">
      <selection activeCell="I19" sqref="I19"/>
    </sheetView>
  </sheetViews>
  <sheetFormatPr defaultRowHeight="14.4" x14ac:dyDescent="0.3"/>
  <cols>
    <col min="2" max="2" width="19.6640625" customWidth="1"/>
    <col min="3" max="17" width="5.77734375" customWidth="1"/>
    <col min="18" max="20" width="8" customWidth="1"/>
    <col min="21" max="21" width="2.33203125" customWidth="1"/>
    <col min="22" max="22" width="8" customWidth="1"/>
    <col min="23" max="23" width="12.44140625" customWidth="1"/>
    <col min="249" max="249" width="14.5546875" bestFit="1" customWidth="1"/>
    <col min="250" max="264" width="5" customWidth="1"/>
    <col min="265" max="273" width="0" hidden="1" customWidth="1"/>
    <col min="274" max="276" width="8" customWidth="1"/>
    <col min="277" max="277" width="2.33203125" customWidth="1"/>
    <col min="278" max="279" width="8" customWidth="1"/>
    <col min="505" max="505" width="14.5546875" bestFit="1" customWidth="1"/>
    <col min="506" max="520" width="5" customWidth="1"/>
    <col min="521" max="529" width="0" hidden="1" customWidth="1"/>
    <col min="530" max="532" width="8" customWidth="1"/>
    <col min="533" max="533" width="2.33203125" customWidth="1"/>
    <col min="534" max="535" width="8" customWidth="1"/>
    <col min="761" max="761" width="14.5546875" bestFit="1" customWidth="1"/>
    <col min="762" max="776" width="5" customWidth="1"/>
    <col min="777" max="785" width="0" hidden="1" customWidth="1"/>
    <col min="786" max="788" width="8" customWidth="1"/>
    <col min="789" max="789" width="2.33203125" customWidth="1"/>
    <col min="790" max="791" width="8" customWidth="1"/>
    <col min="1017" max="1017" width="14.5546875" bestFit="1" customWidth="1"/>
    <col min="1018" max="1032" width="5" customWidth="1"/>
    <col min="1033" max="1041" width="0" hidden="1" customWidth="1"/>
    <col min="1042" max="1044" width="8" customWidth="1"/>
    <col min="1045" max="1045" width="2.33203125" customWidth="1"/>
    <col min="1046" max="1047" width="8" customWidth="1"/>
    <col min="1273" max="1273" width="14.5546875" bestFit="1" customWidth="1"/>
    <col min="1274" max="1288" width="5" customWidth="1"/>
    <col min="1289" max="1297" width="0" hidden="1" customWidth="1"/>
    <col min="1298" max="1300" width="8" customWidth="1"/>
    <col min="1301" max="1301" width="2.33203125" customWidth="1"/>
    <col min="1302" max="1303" width="8" customWidth="1"/>
    <col min="1529" max="1529" width="14.5546875" bestFit="1" customWidth="1"/>
    <col min="1530" max="1544" width="5" customWidth="1"/>
    <col min="1545" max="1553" width="0" hidden="1" customWidth="1"/>
    <col min="1554" max="1556" width="8" customWidth="1"/>
    <col min="1557" max="1557" width="2.33203125" customWidth="1"/>
    <col min="1558" max="1559" width="8" customWidth="1"/>
    <col min="1785" max="1785" width="14.5546875" bestFit="1" customWidth="1"/>
    <col min="1786" max="1800" width="5" customWidth="1"/>
    <col min="1801" max="1809" width="0" hidden="1" customWidth="1"/>
    <col min="1810" max="1812" width="8" customWidth="1"/>
    <col min="1813" max="1813" width="2.33203125" customWidth="1"/>
    <col min="1814" max="1815" width="8" customWidth="1"/>
    <col min="2041" max="2041" width="14.5546875" bestFit="1" customWidth="1"/>
    <col min="2042" max="2056" width="5" customWidth="1"/>
    <col min="2057" max="2065" width="0" hidden="1" customWidth="1"/>
    <col min="2066" max="2068" width="8" customWidth="1"/>
    <col min="2069" max="2069" width="2.33203125" customWidth="1"/>
    <col min="2070" max="2071" width="8" customWidth="1"/>
    <col min="2297" max="2297" width="14.5546875" bestFit="1" customWidth="1"/>
    <col min="2298" max="2312" width="5" customWidth="1"/>
    <col min="2313" max="2321" width="0" hidden="1" customWidth="1"/>
    <col min="2322" max="2324" width="8" customWidth="1"/>
    <col min="2325" max="2325" width="2.33203125" customWidth="1"/>
    <col min="2326" max="2327" width="8" customWidth="1"/>
    <col min="2553" max="2553" width="14.5546875" bestFit="1" customWidth="1"/>
    <col min="2554" max="2568" width="5" customWidth="1"/>
    <col min="2569" max="2577" width="0" hidden="1" customWidth="1"/>
    <col min="2578" max="2580" width="8" customWidth="1"/>
    <col min="2581" max="2581" width="2.33203125" customWidth="1"/>
    <col min="2582" max="2583" width="8" customWidth="1"/>
    <col min="2809" max="2809" width="14.5546875" bestFit="1" customWidth="1"/>
    <col min="2810" max="2824" width="5" customWidth="1"/>
    <col min="2825" max="2833" width="0" hidden="1" customWidth="1"/>
    <col min="2834" max="2836" width="8" customWidth="1"/>
    <col min="2837" max="2837" width="2.33203125" customWidth="1"/>
    <col min="2838" max="2839" width="8" customWidth="1"/>
    <col min="3065" max="3065" width="14.5546875" bestFit="1" customWidth="1"/>
    <col min="3066" max="3080" width="5" customWidth="1"/>
    <col min="3081" max="3089" width="0" hidden="1" customWidth="1"/>
    <col min="3090" max="3092" width="8" customWidth="1"/>
    <col min="3093" max="3093" width="2.33203125" customWidth="1"/>
    <col min="3094" max="3095" width="8" customWidth="1"/>
    <col min="3321" max="3321" width="14.5546875" bestFit="1" customWidth="1"/>
    <col min="3322" max="3336" width="5" customWidth="1"/>
    <col min="3337" max="3345" width="0" hidden="1" customWidth="1"/>
    <col min="3346" max="3348" width="8" customWidth="1"/>
    <col min="3349" max="3349" width="2.33203125" customWidth="1"/>
    <col min="3350" max="3351" width="8" customWidth="1"/>
    <col min="3577" max="3577" width="14.5546875" bestFit="1" customWidth="1"/>
    <col min="3578" max="3592" width="5" customWidth="1"/>
    <col min="3593" max="3601" width="0" hidden="1" customWidth="1"/>
    <col min="3602" max="3604" width="8" customWidth="1"/>
    <col min="3605" max="3605" width="2.33203125" customWidth="1"/>
    <col min="3606" max="3607" width="8" customWidth="1"/>
    <col min="3833" max="3833" width="14.5546875" bestFit="1" customWidth="1"/>
    <col min="3834" max="3848" width="5" customWidth="1"/>
    <col min="3849" max="3857" width="0" hidden="1" customWidth="1"/>
    <col min="3858" max="3860" width="8" customWidth="1"/>
    <col min="3861" max="3861" width="2.33203125" customWidth="1"/>
    <col min="3862" max="3863" width="8" customWidth="1"/>
    <col min="4089" max="4089" width="14.5546875" bestFit="1" customWidth="1"/>
    <col min="4090" max="4104" width="5" customWidth="1"/>
    <col min="4105" max="4113" width="0" hidden="1" customWidth="1"/>
    <col min="4114" max="4116" width="8" customWidth="1"/>
    <col min="4117" max="4117" width="2.33203125" customWidth="1"/>
    <col min="4118" max="4119" width="8" customWidth="1"/>
    <col min="4345" max="4345" width="14.5546875" bestFit="1" customWidth="1"/>
    <col min="4346" max="4360" width="5" customWidth="1"/>
    <col min="4361" max="4369" width="0" hidden="1" customWidth="1"/>
    <col min="4370" max="4372" width="8" customWidth="1"/>
    <col min="4373" max="4373" width="2.33203125" customWidth="1"/>
    <col min="4374" max="4375" width="8" customWidth="1"/>
    <col min="4601" max="4601" width="14.5546875" bestFit="1" customWidth="1"/>
    <col min="4602" max="4616" width="5" customWidth="1"/>
    <col min="4617" max="4625" width="0" hidden="1" customWidth="1"/>
    <col min="4626" max="4628" width="8" customWidth="1"/>
    <col min="4629" max="4629" width="2.33203125" customWidth="1"/>
    <col min="4630" max="4631" width="8" customWidth="1"/>
    <col min="4857" max="4857" width="14.5546875" bestFit="1" customWidth="1"/>
    <col min="4858" max="4872" width="5" customWidth="1"/>
    <col min="4873" max="4881" width="0" hidden="1" customWidth="1"/>
    <col min="4882" max="4884" width="8" customWidth="1"/>
    <col min="4885" max="4885" width="2.33203125" customWidth="1"/>
    <col min="4886" max="4887" width="8" customWidth="1"/>
    <col min="5113" max="5113" width="14.5546875" bestFit="1" customWidth="1"/>
    <col min="5114" max="5128" width="5" customWidth="1"/>
    <col min="5129" max="5137" width="0" hidden="1" customWidth="1"/>
    <col min="5138" max="5140" width="8" customWidth="1"/>
    <col min="5141" max="5141" width="2.33203125" customWidth="1"/>
    <col min="5142" max="5143" width="8" customWidth="1"/>
    <col min="5369" max="5369" width="14.5546875" bestFit="1" customWidth="1"/>
    <col min="5370" max="5384" width="5" customWidth="1"/>
    <col min="5385" max="5393" width="0" hidden="1" customWidth="1"/>
    <col min="5394" max="5396" width="8" customWidth="1"/>
    <col min="5397" max="5397" width="2.33203125" customWidth="1"/>
    <col min="5398" max="5399" width="8" customWidth="1"/>
    <col min="5625" max="5625" width="14.5546875" bestFit="1" customWidth="1"/>
    <col min="5626" max="5640" width="5" customWidth="1"/>
    <col min="5641" max="5649" width="0" hidden="1" customWidth="1"/>
    <col min="5650" max="5652" width="8" customWidth="1"/>
    <col min="5653" max="5653" width="2.33203125" customWidth="1"/>
    <col min="5654" max="5655" width="8" customWidth="1"/>
    <col min="5881" max="5881" width="14.5546875" bestFit="1" customWidth="1"/>
    <col min="5882" max="5896" width="5" customWidth="1"/>
    <col min="5897" max="5905" width="0" hidden="1" customWidth="1"/>
    <col min="5906" max="5908" width="8" customWidth="1"/>
    <col min="5909" max="5909" width="2.33203125" customWidth="1"/>
    <col min="5910" max="5911" width="8" customWidth="1"/>
    <col min="6137" max="6137" width="14.5546875" bestFit="1" customWidth="1"/>
    <col min="6138" max="6152" width="5" customWidth="1"/>
    <col min="6153" max="6161" width="0" hidden="1" customWidth="1"/>
    <col min="6162" max="6164" width="8" customWidth="1"/>
    <col min="6165" max="6165" width="2.33203125" customWidth="1"/>
    <col min="6166" max="6167" width="8" customWidth="1"/>
    <col min="6393" max="6393" width="14.5546875" bestFit="1" customWidth="1"/>
    <col min="6394" max="6408" width="5" customWidth="1"/>
    <col min="6409" max="6417" width="0" hidden="1" customWidth="1"/>
    <col min="6418" max="6420" width="8" customWidth="1"/>
    <col min="6421" max="6421" width="2.33203125" customWidth="1"/>
    <col min="6422" max="6423" width="8" customWidth="1"/>
    <col min="6649" max="6649" width="14.5546875" bestFit="1" customWidth="1"/>
    <col min="6650" max="6664" width="5" customWidth="1"/>
    <col min="6665" max="6673" width="0" hidden="1" customWidth="1"/>
    <col min="6674" max="6676" width="8" customWidth="1"/>
    <col min="6677" max="6677" width="2.33203125" customWidth="1"/>
    <col min="6678" max="6679" width="8" customWidth="1"/>
    <col min="6905" max="6905" width="14.5546875" bestFit="1" customWidth="1"/>
    <col min="6906" max="6920" width="5" customWidth="1"/>
    <col min="6921" max="6929" width="0" hidden="1" customWidth="1"/>
    <col min="6930" max="6932" width="8" customWidth="1"/>
    <col min="6933" max="6933" width="2.33203125" customWidth="1"/>
    <col min="6934" max="6935" width="8" customWidth="1"/>
    <col min="7161" max="7161" width="14.5546875" bestFit="1" customWidth="1"/>
    <col min="7162" max="7176" width="5" customWidth="1"/>
    <col min="7177" max="7185" width="0" hidden="1" customWidth="1"/>
    <col min="7186" max="7188" width="8" customWidth="1"/>
    <col min="7189" max="7189" width="2.33203125" customWidth="1"/>
    <col min="7190" max="7191" width="8" customWidth="1"/>
    <col min="7417" max="7417" width="14.5546875" bestFit="1" customWidth="1"/>
    <col min="7418" max="7432" width="5" customWidth="1"/>
    <col min="7433" max="7441" width="0" hidden="1" customWidth="1"/>
    <col min="7442" max="7444" width="8" customWidth="1"/>
    <col min="7445" max="7445" width="2.33203125" customWidth="1"/>
    <col min="7446" max="7447" width="8" customWidth="1"/>
    <col min="7673" max="7673" width="14.5546875" bestFit="1" customWidth="1"/>
    <col min="7674" max="7688" width="5" customWidth="1"/>
    <col min="7689" max="7697" width="0" hidden="1" customWidth="1"/>
    <col min="7698" max="7700" width="8" customWidth="1"/>
    <col min="7701" max="7701" width="2.33203125" customWidth="1"/>
    <col min="7702" max="7703" width="8" customWidth="1"/>
    <col min="7929" max="7929" width="14.5546875" bestFit="1" customWidth="1"/>
    <col min="7930" max="7944" width="5" customWidth="1"/>
    <col min="7945" max="7953" width="0" hidden="1" customWidth="1"/>
    <col min="7954" max="7956" width="8" customWidth="1"/>
    <col min="7957" max="7957" width="2.33203125" customWidth="1"/>
    <col min="7958" max="7959" width="8" customWidth="1"/>
    <col min="8185" max="8185" width="14.5546875" bestFit="1" customWidth="1"/>
    <col min="8186" max="8200" width="5" customWidth="1"/>
    <col min="8201" max="8209" width="0" hidden="1" customWidth="1"/>
    <col min="8210" max="8212" width="8" customWidth="1"/>
    <col min="8213" max="8213" width="2.33203125" customWidth="1"/>
    <col min="8214" max="8215" width="8" customWidth="1"/>
    <col min="8441" max="8441" width="14.5546875" bestFit="1" customWidth="1"/>
    <col min="8442" max="8456" width="5" customWidth="1"/>
    <col min="8457" max="8465" width="0" hidden="1" customWidth="1"/>
    <col min="8466" max="8468" width="8" customWidth="1"/>
    <col min="8469" max="8469" width="2.33203125" customWidth="1"/>
    <col min="8470" max="8471" width="8" customWidth="1"/>
    <col min="8697" max="8697" width="14.5546875" bestFit="1" customWidth="1"/>
    <col min="8698" max="8712" width="5" customWidth="1"/>
    <col min="8713" max="8721" width="0" hidden="1" customWidth="1"/>
    <col min="8722" max="8724" width="8" customWidth="1"/>
    <col min="8725" max="8725" width="2.33203125" customWidth="1"/>
    <col min="8726" max="8727" width="8" customWidth="1"/>
    <col min="8953" max="8953" width="14.5546875" bestFit="1" customWidth="1"/>
    <col min="8954" max="8968" width="5" customWidth="1"/>
    <col min="8969" max="8977" width="0" hidden="1" customWidth="1"/>
    <col min="8978" max="8980" width="8" customWidth="1"/>
    <col min="8981" max="8981" width="2.33203125" customWidth="1"/>
    <col min="8982" max="8983" width="8" customWidth="1"/>
    <col min="9209" max="9209" width="14.5546875" bestFit="1" customWidth="1"/>
    <col min="9210" max="9224" width="5" customWidth="1"/>
    <col min="9225" max="9233" width="0" hidden="1" customWidth="1"/>
    <col min="9234" max="9236" width="8" customWidth="1"/>
    <col min="9237" max="9237" width="2.33203125" customWidth="1"/>
    <col min="9238" max="9239" width="8" customWidth="1"/>
    <col min="9465" max="9465" width="14.5546875" bestFit="1" customWidth="1"/>
    <col min="9466" max="9480" width="5" customWidth="1"/>
    <col min="9481" max="9489" width="0" hidden="1" customWidth="1"/>
    <col min="9490" max="9492" width="8" customWidth="1"/>
    <col min="9493" max="9493" width="2.33203125" customWidth="1"/>
    <col min="9494" max="9495" width="8" customWidth="1"/>
    <col min="9721" max="9721" width="14.5546875" bestFit="1" customWidth="1"/>
    <col min="9722" max="9736" width="5" customWidth="1"/>
    <col min="9737" max="9745" width="0" hidden="1" customWidth="1"/>
    <col min="9746" max="9748" width="8" customWidth="1"/>
    <col min="9749" max="9749" width="2.33203125" customWidth="1"/>
    <col min="9750" max="9751" width="8" customWidth="1"/>
    <col min="9977" max="9977" width="14.5546875" bestFit="1" customWidth="1"/>
    <col min="9978" max="9992" width="5" customWidth="1"/>
    <col min="9993" max="10001" width="0" hidden="1" customWidth="1"/>
    <col min="10002" max="10004" width="8" customWidth="1"/>
    <col min="10005" max="10005" width="2.33203125" customWidth="1"/>
    <col min="10006" max="10007" width="8" customWidth="1"/>
    <col min="10233" max="10233" width="14.5546875" bestFit="1" customWidth="1"/>
    <col min="10234" max="10248" width="5" customWidth="1"/>
    <col min="10249" max="10257" width="0" hidden="1" customWidth="1"/>
    <col min="10258" max="10260" width="8" customWidth="1"/>
    <col min="10261" max="10261" width="2.33203125" customWidth="1"/>
    <col min="10262" max="10263" width="8" customWidth="1"/>
    <col min="10489" max="10489" width="14.5546875" bestFit="1" customWidth="1"/>
    <col min="10490" max="10504" width="5" customWidth="1"/>
    <col min="10505" max="10513" width="0" hidden="1" customWidth="1"/>
    <col min="10514" max="10516" width="8" customWidth="1"/>
    <col min="10517" max="10517" width="2.33203125" customWidth="1"/>
    <col min="10518" max="10519" width="8" customWidth="1"/>
    <col min="10745" max="10745" width="14.5546875" bestFit="1" customWidth="1"/>
    <col min="10746" max="10760" width="5" customWidth="1"/>
    <col min="10761" max="10769" width="0" hidden="1" customWidth="1"/>
    <col min="10770" max="10772" width="8" customWidth="1"/>
    <col min="10773" max="10773" width="2.33203125" customWidth="1"/>
    <col min="10774" max="10775" width="8" customWidth="1"/>
    <col min="11001" max="11001" width="14.5546875" bestFit="1" customWidth="1"/>
    <col min="11002" max="11016" width="5" customWidth="1"/>
    <col min="11017" max="11025" width="0" hidden="1" customWidth="1"/>
    <col min="11026" max="11028" width="8" customWidth="1"/>
    <col min="11029" max="11029" width="2.33203125" customWidth="1"/>
    <col min="11030" max="11031" width="8" customWidth="1"/>
    <col min="11257" max="11257" width="14.5546875" bestFit="1" customWidth="1"/>
    <col min="11258" max="11272" width="5" customWidth="1"/>
    <col min="11273" max="11281" width="0" hidden="1" customWidth="1"/>
    <col min="11282" max="11284" width="8" customWidth="1"/>
    <col min="11285" max="11285" width="2.33203125" customWidth="1"/>
    <col min="11286" max="11287" width="8" customWidth="1"/>
    <col min="11513" max="11513" width="14.5546875" bestFit="1" customWidth="1"/>
    <col min="11514" max="11528" width="5" customWidth="1"/>
    <col min="11529" max="11537" width="0" hidden="1" customWidth="1"/>
    <col min="11538" max="11540" width="8" customWidth="1"/>
    <col min="11541" max="11541" width="2.33203125" customWidth="1"/>
    <col min="11542" max="11543" width="8" customWidth="1"/>
    <col min="11769" max="11769" width="14.5546875" bestFit="1" customWidth="1"/>
    <col min="11770" max="11784" width="5" customWidth="1"/>
    <col min="11785" max="11793" width="0" hidden="1" customWidth="1"/>
    <col min="11794" max="11796" width="8" customWidth="1"/>
    <col min="11797" max="11797" width="2.33203125" customWidth="1"/>
    <col min="11798" max="11799" width="8" customWidth="1"/>
    <col min="12025" max="12025" width="14.5546875" bestFit="1" customWidth="1"/>
    <col min="12026" max="12040" width="5" customWidth="1"/>
    <col min="12041" max="12049" width="0" hidden="1" customWidth="1"/>
    <col min="12050" max="12052" width="8" customWidth="1"/>
    <col min="12053" max="12053" width="2.33203125" customWidth="1"/>
    <col min="12054" max="12055" width="8" customWidth="1"/>
    <col min="12281" max="12281" width="14.5546875" bestFit="1" customWidth="1"/>
    <col min="12282" max="12296" width="5" customWidth="1"/>
    <col min="12297" max="12305" width="0" hidden="1" customWidth="1"/>
    <col min="12306" max="12308" width="8" customWidth="1"/>
    <col min="12309" max="12309" width="2.33203125" customWidth="1"/>
    <col min="12310" max="12311" width="8" customWidth="1"/>
    <col min="12537" max="12537" width="14.5546875" bestFit="1" customWidth="1"/>
    <col min="12538" max="12552" width="5" customWidth="1"/>
    <col min="12553" max="12561" width="0" hidden="1" customWidth="1"/>
    <col min="12562" max="12564" width="8" customWidth="1"/>
    <col min="12565" max="12565" width="2.33203125" customWidth="1"/>
    <col min="12566" max="12567" width="8" customWidth="1"/>
    <col min="12793" max="12793" width="14.5546875" bestFit="1" customWidth="1"/>
    <col min="12794" max="12808" width="5" customWidth="1"/>
    <col min="12809" max="12817" width="0" hidden="1" customWidth="1"/>
    <col min="12818" max="12820" width="8" customWidth="1"/>
    <col min="12821" max="12821" width="2.33203125" customWidth="1"/>
    <col min="12822" max="12823" width="8" customWidth="1"/>
    <col min="13049" max="13049" width="14.5546875" bestFit="1" customWidth="1"/>
    <col min="13050" max="13064" width="5" customWidth="1"/>
    <col min="13065" max="13073" width="0" hidden="1" customWidth="1"/>
    <col min="13074" max="13076" width="8" customWidth="1"/>
    <col min="13077" max="13077" width="2.33203125" customWidth="1"/>
    <col min="13078" max="13079" width="8" customWidth="1"/>
    <col min="13305" max="13305" width="14.5546875" bestFit="1" customWidth="1"/>
    <col min="13306" max="13320" width="5" customWidth="1"/>
    <col min="13321" max="13329" width="0" hidden="1" customWidth="1"/>
    <col min="13330" max="13332" width="8" customWidth="1"/>
    <col min="13333" max="13333" width="2.33203125" customWidth="1"/>
    <col min="13334" max="13335" width="8" customWidth="1"/>
    <col min="13561" max="13561" width="14.5546875" bestFit="1" customWidth="1"/>
    <col min="13562" max="13576" width="5" customWidth="1"/>
    <col min="13577" max="13585" width="0" hidden="1" customWidth="1"/>
    <col min="13586" max="13588" width="8" customWidth="1"/>
    <col min="13589" max="13589" width="2.33203125" customWidth="1"/>
    <col min="13590" max="13591" width="8" customWidth="1"/>
    <col min="13817" max="13817" width="14.5546875" bestFit="1" customWidth="1"/>
    <col min="13818" max="13832" width="5" customWidth="1"/>
    <col min="13833" max="13841" width="0" hidden="1" customWidth="1"/>
    <col min="13842" max="13844" width="8" customWidth="1"/>
    <col min="13845" max="13845" width="2.33203125" customWidth="1"/>
    <col min="13846" max="13847" width="8" customWidth="1"/>
    <col min="14073" max="14073" width="14.5546875" bestFit="1" customWidth="1"/>
    <col min="14074" max="14088" width="5" customWidth="1"/>
    <col min="14089" max="14097" width="0" hidden="1" customWidth="1"/>
    <col min="14098" max="14100" width="8" customWidth="1"/>
    <col min="14101" max="14101" width="2.33203125" customWidth="1"/>
    <col min="14102" max="14103" width="8" customWidth="1"/>
    <col min="14329" max="14329" width="14.5546875" bestFit="1" customWidth="1"/>
    <col min="14330" max="14344" width="5" customWidth="1"/>
    <col min="14345" max="14353" width="0" hidden="1" customWidth="1"/>
    <col min="14354" max="14356" width="8" customWidth="1"/>
    <col min="14357" max="14357" width="2.33203125" customWidth="1"/>
    <col min="14358" max="14359" width="8" customWidth="1"/>
    <col min="14585" max="14585" width="14.5546875" bestFit="1" customWidth="1"/>
    <col min="14586" max="14600" width="5" customWidth="1"/>
    <col min="14601" max="14609" width="0" hidden="1" customWidth="1"/>
    <col min="14610" max="14612" width="8" customWidth="1"/>
    <col min="14613" max="14613" width="2.33203125" customWidth="1"/>
    <col min="14614" max="14615" width="8" customWidth="1"/>
    <col min="14841" max="14841" width="14.5546875" bestFit="1" customWidth="1"/>
    <col min="14842" max="14856" width="5" customWidth="1"/>
    <col min="14857" max="14865" width="0" hidden="1" customWidth="1"/>
    <col min="14866" max="14868" width="8" customWidth="1"/>
    <col min="14869" max="14869" width="2.33203125" customWidth="1"/>
    <col min="14870" max="14871" width="8" customWidth="1"/>
    <col min="15097" max="15097" width="14.5546875" bestFit="1" customWidth="1"/>
    <col min="15098" max="15112" width="5" customWidth="1"/>
    <col min="15113" max="15121" width="0" hidden="1" customWidth="1"/>
    <col min="15122" max="15124" width="8" customWidth="1"/>
    <col min="15125" max="15125" width="2.33203125" customWidth="1"/>
    <col min="15126" max="15127" width="8" customWidth="1"/>
    <col min="15353" max="15353" width="14.5546875" bestFit="1" customWidth="1"/>
    <col min="15354" max="15368" width="5" customWidth="1"/>
    <col min="15369" max="15377" width="0" hidden="1" customWidth="1"/>
    <col min="15378" max="15380" width="8" customWidth="1"/>
    <col min="15381" max="15381" width="2.33203125" customWidth="1"/>
    <col min="15382" max="15383" width="8" customWidth="1"/>
    <col min="15609" max="15609" width="14.5546875" bestFit="1" customWidth="1"/>
    <col min="15610" max="15624" width="5" customWidth="1"/>
    <col min="15625" max="15633" width="0" hidden="1" customWidth="1"/>
    <col min="15634" max="15636" width="8" customWidth="1"/>
    <col min="15637" max="15637" width="2.33203125" customWidth="1"/>
    <col min="15638" max="15639" width="8" customWidth="1"/>
    <col min="15865" max="15865" width="14.5546875" bestFit="1" customWidth="1"/>
    <col min="15866" max="15880" width="5" customWidth="1"/>
    <col min="15881" max="15889" width="0" hidden="1" customWidth="1"/>
    <col min="15890" max="15892" width="8" customWidth="1"/>
    <col min="15893" max="15893" width="2.33203125" customWidth="1"/>
    <col min="15894" max="15895" width="8" customWidth="1"/>
    <col min="16121" max="16121" width="14.5546875" bestFit="1" customWidth="1"/>
    <col min="16122" max="16136" width="5" customWidth="1"/>
    <col min="16137" max="16145" width="0" hidden="1" customWidth="1"/>
    <col min="16146" max="16148" width="8" customWidth="1"/>
    <col min="16149" max="16149" width="2.33203125" customWidth="1"/>
    <col min="16150" max="16151" width="8" customWidth="1"/>
  </cols>
  <sheetData>
    <row r="1" spans="1:23" x14ac:dyDescent="0.3">
      <c r="A1" s="278" t="s">
        <v>104</v>
      </c>
      <c r="B1" s="279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7" t="s">
        <v>39</v>
      </c>
      <c r="P1" s="259"/>
      <c r="Q1" s="261"/>
      <c r="R1" s="268" t="s">
        <v>22</v>
      </c>
      <c r="S1" s="259" t="s">
        <v>23</v>
      </c>
      <c r="T1" s="259" t="s">
        <v>24</v>
      </c>
      <c r="U1" s="259"/>
      <c r="V1" s="259"/>
      <c r="W1" s="261"/>
    </row>
    <row r="2" spans="1:23" ht="15" thickBot="1" x14ac:dyDescent="0.35">
      <c r="A2" s="280"/>
      <c r="B2" s="281"/>
      <c r="C2" s="244" t="str">
        <f>B3</f>
        <v>Green Sviadnov A</v>
      </c>
      <c r="D2" s="260"/>
      <c r="E2" s="262"/>
      <c r="F2" s="244" t="str">
        <f>B4</f>
        <v>Bulharská A</v>
      </c>
      <c r="G2" s="260"/>
      <c r="H2" s="262"/>
      <c r="I2" s="244" t="str">
        <f>B5</f>
        <v>Bulharská B</v>
      </c>
      <c r="J2" s="260"/>
      <c r="K2" s="262"/>
      <c r="L2" s="244" t="str">
        <f>B6</f>
        <v>Kosmonautů A</v>
      </c>
      <c r="M2" s="260"/>
      <c r="N2" s="262"/>
      <c r="O2" s="244" t="str">
        <f>B7</f>
        <v>Bulharská C</v>
      </c>
      <c r="P2" s="260"/>
      <c r="Q2" s="262"/>
      <c r="R2" s="269"/>
      <c r="S2" s="260"/>
      <c r="T2" s="260"/>
      <c r="U2" s="260"/>
      <c r="V2" s="260"/>
      <c r="W2" s="262"/>
    </row>
    <row r="3" spans="1:23" ht="21" x14ac:dyDescent="0.3">
      <c r="A3" s="18" t="s">
        <v>18</v>
      </c>
      <c r="B3" s="19" t="s">
        <v>103</v>
      </c>
      <c r="C3" s="136"/>
      <c r="D3" s="137"/>
      <c r="E3" s="138"/>
      <c r="F3" s="23">
        <v>17</v>
      </c>
      <c r="G3" s="24" t="s">
        <v>26</v>
      </c>
      <c r="H3" s="25">
        <v>7</v>
      </c>
      <c r="I3" s="23">
        <v>11</v>
      </c>
      <c r="J3" s="24" t="s">
        <v>26</v>
      </c>
      <c r="K3" s="25">
        <v>3</v>
      </c>
      <c r="L3" s="23">
        <v>27</v>
      </c>
      <c r="M3" s="24" t="s">
        <v>26</v>
      </c>
      <c r="N3" s="25">
        <v>3</v>
      </c>
      <c r="O3" s="23">
        <v>15</v>
      </c>
      <c r="P3" s="24" t="s">
        <v>26</v>
      </c>
      <c r="Q3" s="25">
        <v>0</v>
      </c>
      <c r="R3" s="98">
        <f>SUM(IF(C3&gt;E3,1,0),IF(F3&gt;H3,1,0),IF(I3&gt;K3,1,0),IF(L3&gt;N3,1,0),IF(O3&gt;Q3,1,0))</f>
        <v>4</v>
      </c>
      <c r="S3" s="135">
        <v>7</v>
      </c>
      <c r="T3" s="24">
        <f>C3+F3+I3+L3+O3</f>
        <v>70</v>
      </c>
      <c r="U3" s="24" t="s">
        <v>26</v>
      </c>
      <c r="V3" s="24">
        <f>H3+K3+N3+Q3+E3</f>
        <v>13</v>
      </c>
      <c r="W3" s="25">
        <f>T3/V3</f>
        <v>5.384615384615385</v>
      </c>
    </row>
    <row r="4" spans="1:23" ht="21" x14ac:dyDescent="0.3">
      <c r="A4" s="34" t="s">
        <v>19</v>
      </c>
      <c r="B4" s="97" t="s">
        <v>102</v>
      </c>
      <c r="C4" s="95">
        <f>H3</f>
        <v>7</v>
      </c>
      <c r="D4" s="96" t="s">
        <v>26</v>
      </c>
      <c r="E4" s="94">
        <f>F3</f>
        <v>17</v>
      </c>
      <c r="F4" s="127"/>
      <c r="G4" s="126"/>
      <c r="H4" s="125"/>
      <c r="I4" s="90">
        <v>16</v>
      </c>
      <c r="J4" s="54" t="s">
        <v>26</v>
      </c>
      <c r="K4" s="89">
        <v>5</v>
      </c>
      <c r="L4" s="90">
        <v>21</v>
      </c>
      <c r="M4" s="54" t="s">
        <v>26</v>
      </c>
      <c r="N4" s="89">
        <v>9</v>
      </c>
      <c r="O4" s="90">
        <v>15</v>
      </c>
      <c r="P4" s="54" t="s">
        <v>26</v>
      </c>
      <c r="Q4" s="89">
        <v>0</v>
      </c>
      <c r="R4" s="88">
        <f>SUM(IF(C4&gt;E4,1,0),IF(F4&gt;H4,1,0),IF(I4&gt;K4,1,0),IF(L4&gt;N4,1,0),IF(O4&gt;Q4,1,0))</f>
        <v>3</v>
      </c>
      <c r="S4" s="133">
        <v>8</v>
      </c>
      <c r="T4" s="54">
        <f>C4+F4+I4+L4+O4</f>
        <v>59</v>
      </c>
      <c r="U4" s="54" t="s">
        <v>26</v>
      </c>
      <c r="V4" s="54">
        <f>H4+K4+N4+Q4+E4</f>
        <v>31</v>
      </c>
      <c r="W4" s="89">
        <f>T4/V4</f>
        <v>1.903225806451613</v>
      </c>
    </row>
    <row r="5" spans="1:23" ht="21" x14ac:dyDescent="0.3">
      <c r="A5" s="34" t="s">
        <v>20</v>
      </c>
      <c r="B5" s="97" t="s">
        <v>101</v>
      </c>
      <c r="C5" s="95">
        <f>K3</f>
        <v>3</v>
      </c>
      <c r="D5" s="96" t="s">
        <v>26</v>
      </c>
      <c r="E5" s="94">
        <f>I3</f>
        <v>11</v>
      </c>
      <c r="F5" s="95">
        <f>K4</f>
        <v>5</v>
      </c>
      <c r="G5" s="96" t="s">
        <v>26</v>
      </c>
      <c r="H5" s="94">
        <f>I4</f>
        <v>16</v>
      </c>
      <c r="I5" s="139"/>
      <c r="J5" s="140"/>
      <c r="K5" s="141"/>
      <c r="L5" s="90">
        <v>17</v>
      </c>
      <c r="M5" s="54" t="s">
        <v>26</v>
      </c>
      <c r="N5" s="89">
        <v>8</v>
      </c>
      <c r="O5" s="90">
        <v>15</v>
      </c>
      <c r="P5" s="54" t="s">
        <v>26</v>
      </c>
      <c r="Q5" s="89">
        <v>0</v>
      </c>
      <c r="R5" s="88">
        <f>SUM(IF(C5&gt;E5,1,0),IF(F5&gt;H5,1,0),IF(I5&gt;K5,1,0),IF(L5&gt;N5,1,0),IF(O5&gt;Q5,1,0))</f>
        <v>2</v>
      </c>
      <c r="S5" s="133">
        <v>9</v>
      </c>
      <c r="T5" s="54">
        <f>C5+F5+I5+L5+O5</f>
        <v>40</v>
      </c>
      <c r="U5" s="54" t="s">
        <v>26</v>
      </c>
      <c r="V5" s="54">
        <f>H5+K5+N5+Q5+E5</f>
        <v>35</v>
      </c>
      <c r="W5" s="89">
        <f>T5/V5</f>
        <v>1.1428571428571428</v>
      </c>
    </row>
    <row r="6" spans="1:23" ht="21" x14ac:dyDescent="0.3">
      <c r="A6" s="34" t="s">
        <v>21</v>
      </c>
      <c r="B6" s="97" t="s">
        <v>100</v>
      </c>
      <c r="C6" s="95">
        <f>N3</f>
        <v>3</v>
      </c>
      <c r="D6" s="96" t="s">
        <v>26</v>
      </c>
      <c r="E6" s="94">
        <f>L3</f>
        <v>27</v>
      </c>
      <c r="F6" s="95">
        <f>N4</f>
        <v>9</v>
      </c>
      <c r="G6" s="96" t="s">
        <v>26</v>
      </c>
      <c r="H6" s="94">
        <f>L4</f>
        <v>21</v>
      </c>
      <c r="I6" s="95">
        <f>N5</f>
        <v>8</v>
      </c>
      <c r="J6" s="96" t="s">
        <v>26</v>
      </c>
      <c r="K6" s="94">
        <f>L5</f>
        <v>17</v>
      </c>
      <c r="L6" s="127"/>
      <c r="M6" s="126"/>
      <c r="N6" s="125"/>
      <c r="O6" s="90">
        <v>15</v>
      </c>
      <c r="P6" s="54" t="s">
        <v>26</v>
      </c>
      <c r="Q6" s="89">
        <v>0</v>
      </c>
      <c r="R6" s="88">
        <f>SUM(IF(C6&gt;E6,1,0),IF(F6&gt;H6,1,0),IF(I6&gt;K6,1,0),IF(L6&gt;N6,1,0),IF(O6&gt;Q6,1,0))</f>
        <v>1</v>
      </c>
      <c r="S6" s="133">
        <v>10</v>
      </c>
      <c r="T6" s="54">
        <f>C6+F6+I6+L6+O6</f>
        <v>35</v>
      </c>
      <c r="U6" s="54" t="s">
        <v>26</v>
      </c>
      <c r="V6" s="54">
        <f>H6+K6+N6+Q6+E6</f>
        <v>65</v>
      </c>
      <c r="W6" s="89">
        <f>T6/V6</f>
        <v>0.53846153846153844</v>
      </c>
    </row>
    <row r="7" spans="1:23" ht="21.6" thickBot="1" x14ac:dyDescent="0.35">
      <c r="A7" s="17" t="s">
        <v>39</v>
      </c>
      <c r="B7" s="107" t="s">
        <v>99</v>
      </c>
      <c r="C7" s="56">
        <f>Q3</f>
        <v>0</v>
      </c>
      <c r="D7" s="57" t="s">
        <v>26</v>
      </c>
      <c r="E7" s="58">
        <f>O3</f>
        <v>15</v>
      </c>
      <c r="F7" s="56">
        <f>Q4</f>
        <v>0</v>
      </c>
      <c r="G7" s="57" t="s">
        <v>26</v>
      </c>
      <c r="H7" s="58">
        <f>O4</f>
        <v>15</v>
      </c>
      <c r="I7" s="56">
        <f>Q5</f>
        <v>0</v>
      </c>
      <c r="J7" s="57" t="s">
        <v>26</v>
      </c>
      <c r="K7" s="58">
        <f>O5</f>
        <v>15</v>
      </c>
      <c r="L7" s="56">
        <f>Q6</f>
        <v>0</v>
      </c>
      <c r="M7" s="57" t="s">
        <v>26</v>
      </c>
      <c r="N7" s="58">
        <f>O6</f>
        <v>15</v>
      </c>
      <c r="O7" s="159"/>
      <c r="P7" s="160"/>
      <c r="Q7" s="161"/>
      <c r="R7" s="82">
        <f>SUM(IF(C7&gt;E7,1,0),IF(F7&gt;H7,1,0),IF(I7&gt;K7,1,0),IF(L7&gt;N7,1,0),IF(O7&gt;Q7,1,0))</f>
        <v>0</v>
      </c>
      <c r="S7" s="131">
        <v>11</v>
      </c>
      <c r="T7" s="80">
        <f>C7+F7+I7+L7+O7</f>
        <v>0</v>
      </c>
      <c r="U7" s="80" t="s">
        <v>26</v>
      </c>
      <c r="V7" s="80">
        <f>H7+K7+N7+Q7+E7</f>
        <v>60</v>
      </c>
      <c r="W7" s="79">
        <f>T7/V7</f>
        <v>0</v>
      </c>
    </row>
    <row r="8" spans="1:23" x14ac:dyDescent="0.3">
      <c r="B8" s="109"/>
    </row>
  </sheetData>
  <mergeCells count="14">
    <mergeCell ref="A1:B2"/>
    <mergeCell ref="C1:E1"/>
    <mergeCell ref="F1:H1"/>
    <mergeCell ref="I1:K1"/>
    <mergeCell ref="L1:N1"/>
    <mergeCell ref="S1:S2"/>
    <mergeCell ref="T1:W2"/>
    <mergeCell ref="C2:E2"/>
    <mergeCell ref="F2:H2"/>
    <mergeCell ref="I2:K2"/>
    <mergeCell ref="L2:N2"/>
    <mergeCell ref="O2:Q2"/>
    <mergeCell ref="O1:Q1"/>
    <mergeCell ref="R1:R2"/>
  </mergeCells>
  <pageMargins left="0.7" right="0.7" top="0.78740157499999996" bottom="0.78740157499999996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0F2B6-D522-4022-B538-27BF5F6D628E}">
  <sheetPr>
    <tabColor rgb="FFFF0000"/>
  </sheetPr>
  <dimension ref="A1"/>
  <sheetViews>
    <sheetView workbookViewId="0">
      <selection activeCell="I16" sqref="I16"/>
    </sheetView>
  </sheetViews>
  <sheetFormatPr defaultRowHeight="14.4" x14ac:dyDescent="0.3"/>
  <sheetData/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69B8E-FC29-4A88-A1AA-B4B248C9CFB8}">
  <dimension ref="A1"/>
  <sheetViews>
    <sheetView topLeftCell="I6" workbookViewId="0">
      <selection activeCell="AA17" sqref="AA17"/>
    </sheetView>
  </sheetViews>
  <sheetFormatPr defaultRowHeight="14.4" x14ac:dyDescent="0.3"/>
  <sheetData/>
  <pageMargins left="0.7" right="0.7" top="0.78740157499999996" bottom="0.78740157499999996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E9BB6-965A-45B9-A600-2B57F08EBEAB}">
  <sheetPr>
    <tabColor rgb="FFFF0000"/>
  </sheetPr>
  <dimension ref="A1:W8"/>
  <sheetViews>
    <sheetView workbookViewId="0">
      <selection activeCell="B26" sqref="B26"/>
    </sheetView>
  </sheetViews>
  <sheetFormatPr defaultRowHeight="14.4" x14ac:dyDescent="0.3"/>
  <cols>
    <col min="2" max="2" width="14.5546875" bestFit="1" customWidth="1"/>
    <col min="3" max="17" width="5" customWidth="1"/>
    <col min="18" max="20" width="8" customWidth="1"/>
    <col min="21" max="21" width="2.33203125" customWidth="1"/>
    <col min="22" max="22" width="8" customWidth="1"/>
    <col min="23" max="23" width="12.44140625" customWidth="1"/>
    <col min="249" max="249" width="14.5546875" bestFit="1" customWidth="1"/>
    <col min="250" max="264" width="5" customWidth="1"/>
    <col min="265" max="273" width="0" hidden="1" customWidth="1"/>
    <col min="274" max="276" width="8" customWidth="1"/>
    <col min="277" max="277" width="2.33203125" customWidth="1"/>
    <col min="278" max="279" width="8" customWidth="1"/>
    <col min="505" max="505" width="14.5546875" bestFit="1" customWidth="1"/>
    <col min="506" max="520" width="5" customWidth="1"/>
    <col min="521" max="529" width="0" hidden="1" customWidth="1"/>
    <col min="530" max="532" width="8" customWidth="1"/>
    <col min="533" max="533" width="2.33203125" customWidth="1"/>
    <col min="534" max="535" width="8" customWidth="1"/>
    <col min="761" max="761" width="14.5546875" bestFit="1" customWidth="1"/>
    <col min="762" max="776" width="5" customWidth="1"/>
    <col min="777" max="785" width="0" hidden="1" customWidth="1"/>
    <col min="786" max="788" width="8" customWidth="1"/>
    <col min="789" max="789" width="2.33203125" customWidth="1"/>
    <col min="790" max="791" width="8" customWidth="1"/>
    <col min="1017" max="1017" width="14.5546875" bestFit="1" customWidth="1"/>
    <col min="1018" max="1032" width="5" customWidth="1"/>
    <col min="1033" max="1041" width="0" hidden="1" customWidth="1"/>
    <col min="1042" max="1044" width="8" customWidth="1"/>
    <col min="1045" max="1045" width="2.33203125" customWidth="1"/>
    <col min="1046" max="1047" width="8" customWidth="1"/>
    <col min="1273" max="1273" width="14.5546875" bestFit="1" customWidth="1"/>
    <col min="1274" max="1288" width="5" customWidth="1"/>
    <col min="1289" max="1297" width="0" hidden="1" customWidth="1"/>
    <col min="1298" max="1300" width="8" customWidth="1"/>
    <col min="1301" max="1301" width="2.33203125" customWidth="1"/>
    <col min="1302" max="1303" width="8" customWidth="1"/>
    <col min="1529" max="1529" width="14.5546875" bestFit="1" customWidth="1"/>
    <col min="1530" max="1544" width="5" customWidth="1"/>
    <col min="1545" max="1553" width="0" hidden="1" customWidth="1"/>
    <col min="1554" max="1556" width="8" customWidth="1"/>
    <col min="1557" max="1557" width="2.33203125" customWidth="1"/>
    <col min="1558" max="1559" width="8" customWidth="1"/>
    <col min="1785" max="1785" width="14.5546875" bestFit="1" customWidth="1"/>
    <col min="1786" max="1800" width="5" customWidth="1"/>
    <col min="1801" max="1809" width="0" hidden="1" customWidth="1"/>
    <col min="1810" max="1812" width="8" customWidth="1"/>
    <col min="1813" max="1813" width="2.33203125" customWidth="1"/>
    <col min="1814" max="1815" width="8" customWidth="1"/>
    <col min="2041" max="2041" width="14.5546875" bestFit="1" customWidth="1"/>
    <col min="2042" max="2056" width="5" customWidth="1"/>
    <col min="2057" max="2065" width="0" hidden="1" customWidth="1"/>
    <col min="2066" max="2068" width="8" customWidth="1"/>
    <col min="2069" max="2069" width="2.33203125" customWidth="1"/>
    <col min="2070" max="2071" width="8" customWidth="1"/>
    <col min="2297" max="2297" width="14.5546875" bestFit="1" customWidth="1"/>
    <col min="2298" max="2312" width="5" customWidth="1"/>
    <col min="2313" max="2321" width="0" hidden="1" customWidth="1"/>
    <col min="2322" max="2324" width="8" customWidth="1"/>
    <col min="2325" max="2325" width="2.33203125" customWidth="1"/>
    <col min="2326" max="2327" width="8" customWidth="1"/>
    <col min="2553" max="2553" width="14.5546875" bestFit="1" customWidth="1"/>
    <col min="2554" max="2568" width="5" customWidth="1"/>
    <col min="2569" max="2577" width="0" hidden="1" customWidth="1"/>
    <col min="2578" max="2580" width="8" customWidth="1"/>
    <col min="2581" max="2581" width="2.33203125" customWidth="1"/>
    <col min="2582" max="2583" width="8" customWidth="1"/>
    <col min="2809" max="2809" width="14.5546875" bestFit="1" customWidth="1"/>
    <col min="2810" max="2824" width="5" customWidth="1"/>
    <col min="2825" max="2833" width="0" hidden="1" customWidth="1"/>
    <col min="2834" max="2836" width="8" customWidth="1"/>
    <col min="2837" max="2837" width="2.33203125" customWidth="1"/>
    <col min="2838" max="2839" width="8" customWidth="1"/>
    <col min="3065" max="3065" width="14.5546875" bestFit="1" customWidth="1"/>
    <col min="3066" max="3080" width="5" customWidth="1"/>
    <col min="3081" max="3089" width="0" hidden="1" customWidth="1"/>
    <col min="3090" max="3092" width="8" customWidth="1"/>
    <col min="3093" max="3093" width="2.33203125" customWidth="1"/>
    <col min="3094" max="3095" width="8" customWidth="1"/>
    <col min="3321" max="3321" width="14.5546875" bestFit="1" customWidth="1"/>
    <col min="3322" max="3336" width="5" customWidth="1"/>
    <col min="3337" max="3345" width="0" hidden="1" customWidth="1"/>
    <col min="3346" max="3348" width="8" customWidth="1"/>
    <col min="3349" max="3349" width="2.33203125" customWidth="1"/>
    <col min="3350" max="3351" width="8" customWidth="1"/>
    <col min="3577" max="3577" width="14.5546875" bestFit="1" customWidth="1"/>
    <col min="3578" max="3592" width="5" customWidth="1"/>
    <col min="3593" max="3601" width="0" hidden="1" customWidth="1"/>
    <col min="3602" max="3604" width="8" customWidth="1"/>
    <col min="3605" max="3605" width="2.33203125" customWidth="1"/>
    <col min="3606" max="3607" width="8" customWidth="1"/>
    <col min="3833" max="3833" width="14.5546875" bestFit="1" customWidth="1"/>
    <col min="3834" max="3848" width="5" customWidth="1"/>
    <col min="3849" max="3857" width="0" hidden="1" customWidth="1"/>
    <col min="3858" max="3860" width="8" customWidth="1"/>
    <col min="3861" max="3861" width="2.33203125" customWidth="1"/>
    <col min="3862" max="3863" width="8" customWidth="1"/>
    <col min="4089" max="4089" width="14.5546875" bestFit="1" customWidth="1"/>
    <col min="4090" max="4104" width="5" customWidth="1"/>
    <col min="4105" max="4113" width="0" hidden="1" customWidth="1"/>
    <col min="4114" max="4116" width="8" customWidth="1"/>
    <col min="4117" max="4117" width="2.33203125" customWidth="1"/>
    <col min="4118" max="4119" width="8" customWidth="1"/>
    <col min="4345" max="4345" width="14.5546875" bestFit="1" customWidth="1"/>
    <col min="4346" max="4360" width="5" customWidth="1"/>
    <col min="4361" max="4369" width="0" hidden="1" customWidth="1"/>
    <col min="4370" max="4372" width="8" customWidth="1"/>
    <col min="4373" max="4373" width="2.33203125" customWidth="1"/>
    <col min="4374" max="4375" width="8" customWidth="1"/>
    <col min="4601" max="4601" width="14.5546875" bestFit="1" customWidth="1"/>
    <col min="4602" max="4616" width="5" customWidth="1"/>
    <col min="4617" max="4625" width="0" hidden="1" customWidth="1"/>
    <col min="4626" max="4628" width="8" customWidth="1"/>
    <col min="4629" max="4629" width="2.33203125" customWidth="1"/>
    <col min="4630" max="4631" width="8" customWidth="1"/>
    <col min="4857" max="4857" width="14.5546875" bestFit="1" customWidth="1"/>
    <col min="4858" max="4872" width="5" customWidth="1"/>
    <col min="4873" max="4881" width="0" hidden="1" customWidth="1"/>
    <col min="4882" max="4884" width="8" customWidth="1"/>
    <col min="4885" max="4885" width="2.33203125" customWidth="1"/>
    <col min="4886" max="4887" width="8" customWidth="1"/>
    <col min="5113" max="5113" width="14.5546875" bestFit="1" customWidth="1"/>
    <col min="5114" max="5128" width="5" customWidth="1"/>
    <col min="5129" max="5137" width="0" hidden="1" customWidth="1"/>
    <col min="5138" max="5140" width="8" customWidth="1"/>
    <col min="5141" max="5141" width="2.33203125" customWidth="1"/>
    <col min="5142" max="5143" width="8" customWidth="1"/>
    <col min="5369" max="5369" width="14.5546875" bestFit="1" customWidth="1"/>
    <col min="5370" max="5384" width="5" customWidth="1"/>
    <col min="5385" max="5393" width="0" hidden="1" customWidth="1"/>
    <col min="5394" max="5396" width="8" customWidth="1"/>
    <col min="5397" max="5397" width="2.33203125" customWidth="1"/>
    <col min="5398" max="5399" width="8" customWidth="1"/>
    <col min="5625" max="5625" width="14.5546875" bestFit="1" customWidth="1"/>
    <col min="5626" max="5640" width="5" customWidth="1"/>
    <col min="5641" max="5649" width="0" hidden="1" customWidth="1"/>
    <col min="5650" max="5652" width="8" customWidth="1"/>
    <col min="5653" max="5653" width="2.33203125" customWidth="1"/>
    <col min="5654" max="5655" width="8" customWidth="1"/>
    <col min="5881" max="5881" width="14.5546875" bestFit="1" customWidth="1"/>
    <col min="5882" max="5896" width="5" customWidth="1"/>
    <col min="5897" max="5905" width="0" hidden="1" customWidth="1"/>
    <col min="5906" max="5908" width="8" customWidth="1"/>
    <col min="5909" max="5909" width="2.33203125" customWidth="1"/>
    <col min="5910" max="5911" width="8" customWidth="1"/>
    <col min="6137" max="6137" width="14.5546875" bestFit="1" customWidth="1"/>
    <col min="6138" max="6152" width="5" customWidth="1"/>
    <col min="6153" max="6161" width="0" hidden="1" customWidth="1"/>
    <col min="6162" max="6164" width="8" customWidth="1"/>
    <col min="6165" max="6165" width="2.33203125" customWidth="1"/>
    <col min="6166" max="6167" width="8" customWidth="1"/>
    <col min="6393" max="6393" width="14.5546875" bestFit="1" customWidth="1"/>
    <col min="6394" max="6408" width="5" customWidth="1"/>
    <col min="6409" max="6417" width="0" hidden="1" customWidth="1"/>
    <col min="6418" max="6420" width="8" customWidth="1"/>
    <col min="6421" max="6421" width="2.33203125" customWidth="1"/>
    <col min="6422" max="6423" width="8" customWidth="1"/>
    <col min="6649" max="6649" width="14.5546875" bestFit="1" customWidth="1"/>
    <col min="6650" max="6664" width="5" customWidth="1"/>
    <col min="6665" max="6673" width="0" hidden="1" customWidth="1"/>
    <col min="6674" max="6676" width="8" customWidth="1"/>
    <col min="6677" max="6677" width="2.33203125" customWidth="1"/>
    <col min="6678" max="6679" width="8" customWidth="1"/>
    <col min="6905" max="6905" width="14.5546875" bestFit="1" customWidth="1"/>
    <col min="6906" max="6920" width="5" customWidth="1"/>
    <col min="6921" max="6929" width="0" hidden="1" customWidth="1"/>
    <col min="6930" max="6932" width="8" customWidth="1"/>
    <col min="6933" max="6933" width="2.33203125" customWidth="1"/>
    <col min="6934" max="6935" width="8" customWidth="1"/>
    <col min="7161" max="7161" width="14.5546875" bestFit="1" customWidth="1"/>
    <col min="7162" max="7176" width="5" customWidth="1"/>
    <col min="7177" max="7185" width="0" hidden="1" customWidth="1"/>
    <col min="7186" max="7188" width="8" customWidth="1"/>
    <col min="7189" max="7189" width="2.33203125" customWidth="1"/>
    <col min="7190" max="7191" width="8" customWidth="1"/>
    <col min="7417" max="7417" width="14.5546875" bestFit="1" customWidth="1"/>
    <col min="7418" max="7432" width="5" customWidth="1"/>
    <col min="7433" max="7441" width="0" hidden="1" customWidth="1"/>
    <col min="7442" max="7444" width="8" customWidth="1"/>
    <col min="7445" max="7445" width="2.33203125" customWidth="1"/>
    <col min="7446" max="7447" width="8" customWidth="1"/>
    <col min="7673" max="7673" width="14.5546875" bestFit="1" customWidth="1"/>
    <col min="7674" max="7688" width="5" customWidth="1"/>
    <col min="7689" max="7697" width="0" hidden="1" customWidth="1"/>
    <col min="7698" max="7700" width="8" customWidth="1"/>
    <col min="7701" max="7701" width="2.33203125" customWidth="1"/>
    <col min="7702" max="7703" width="8" customWidth="1"/>
    <col min="7929" max="7929" width="14.5546875" bestFit="1" customWidth="1"/>
    <col min="7930" max="7944" width="5" customWidth="1"/>
    <col min="7945" max="7953" width="0" hidden="1" customWidth="1"/>
    <col min="7954" max="7956" width="8" customWidth="1"/>
    <col min="7957" max="7957" width="2.33203125" customWidth="1"/>
    <col min="7958" max="7959" width="8" customWidth="1"/>
    <col min="8185" max="8185" width="14.5546875" bestFit="1" customWidth="1"/>
    <col min="8186" max="8200" width="5" customWidth="1"/>
    <col min="8201" max="8209" width="0" hidden="1" customWidth="1"/>
    <col min="8210" max="8212" width="8" customWidth="1"/>
    <col min="8213" max="8213" width="2.33203125" customWidth="1"/>
    <col min="8214" max="8215" width="8" customWidth="1"/>
    <col min="8441" max="8441" width="14.5546875" bestFit="1" customWidth="1"/>
    <col min="8442" max="8456" width="5" customWidth="1"/>
    <col min="8457" max="8465" width="0" hidden="1" customWidth="1"/>
    <col min="8466" max="8468" width="8" customWidth="1"/>
    <col min="8469" max="8469" width="2.33203125" customWidth="1"/>
    <col min="8470" max="8471" width="8" customWidth="1"/>
    <col min="8697" max="8697" width="14.5546875" bestFit="1" customWidth="1"/>
    <col min="8698" max="8712" width="5" customWidth="1"/>
    <col min="8713" max="8721" width="0" hidden="1" customWidth="1"/>
    <col min="8722" max="8724" width="8" customWidth="1"/>
    <col min="8725" max="8725" width="2.33203125" customWidth="1"/>
    <col min="8726" max="8727" width="8" customWidth="1"/>
    <col min="8953" max="8953" width="14.5546875" bestFit="1" customWidth="1"/>
    <col min="8954" max="8968" width="5" customWidth="1"/>
    <col min="8969" max="8977" width="0" hidden="1" customWidth="1"/>
    <col min="8978" max="8980" width="8" customWidth="1"/>
    <col min="8981" max="8981" width="2.33203125" customWidth="1"/>
    <col min="8982" max="8983" width="8" customWidth="1"/>
    <col min="9209" max="9209" width="14.5546875" bestFit="1" customWidth="1"/>
    <col min="9210" max="9224" width="5" customWidth="1"/>
    <col min="9225" max="9233" width="0" hidden="1" customWidth="1"/>
    <col min="9234" max="9236" width="8" customWidth="1"/>
    <col min="9237" max="9237" width="2.33203125" customWidth="1"/>
    <col min="9238" max="9239" width="8" customWidth="1"/>
    <col min="9465" max="9465" width="14.5546875" bestFit="1" customWidth="1"/>
    <col min="9466" max="9480" width="5" customWidth="1"/>
    <col min="9481" max="9489" width="0" hidden="1" customWidth="1"/>
    <col min="9490" max="9492" width="8" customWidth="1"/>
    <col min="9493" max="9493" width="2.33203125" customWidth="1"/>
    <col min="9494" max="9495" width="8" customWidth="1"/>
    <col min="9721" max="9721" width="14.5546875" bestFit="1" customWidth="1"/>
    <col min="9722" max="9736" width="5" customWidth="1"/>
    <col min="9737" max="9745" width="0" hidden="1" customWidth="1"/>
    <col min="9746" max="9748" width="8" customWidth="1"/>
    <col min="9749" max="9749" width="2.33203125" customWidth="1"/>
    <col min="9750" max="9751" width="8" customWidth="1"/>
    <col min="9977" max="9977" width="14.5546875" bestFit="1" customWidth="1"/>
    <col min="9978" max="9992" width="5" customWidth="1"/>
    <col min="9993" max="10001" width="0" hidden="1" customWidth="1"/>
    <col min="10002" max="10004" width="8" customWidth="1"/>
    <col min="10005" max="10005" width="2.33203125" customWidth="1"/>
    <col min="10006" max="10007" width="8" customWidth="1"/>
    <col min="10233" max="10233" width="14.5546875" bestFit="1" customWidth="1"/>
    <col min="10234" max="10248" width="5" customWidth="1"/>
    <col min="10249" max="10257" width="0" hidden="1" customWidth="1"/>
    <col min="10258" max="10260" width="8" customWidth="1"/>
    <col min="10261" max="10261" width="2.33203125" customWidth="1"/>
    <col min="10262" max="10263" width="8" customWidth="1"/>
    <col min="10489" max="10489" width="14.5546875" bestFit="1" customWidth="1"/>
    <col min="10490" max="10504" width="5" customWidth="1"/>
    <col min="10505" max="10513" width="0" hidden="1" customWidth="1"/>
    <col min="10514" max="10516" width="8" customWidth="1"/>
    <col min="10517" max="10517" width="2.33203125" customWidth="1"/>
    <col min="10518" max="10519" width="8" customWidth="1"/>
    <col min="10745" max="10745" width="14.5546875" bestFit="1" customWidth="1"/>
    <col min="10746" max="10760" width="5" customWidth="1"/>
    <col min="10761" max="10769" width="0" hidden="1" customWidth="1"/>
    <col min="10770" max="10772" width="8" customWidth="1"/>
    <col min="10773" max="10773" width="2.33203125" customWidth="1"/>
    <col min="10774" max="10775" width="8" customWidth="1"/>
    <col min="11001" max="11001" width="14.5546875" bestFit="1" customWidth="1"/>
    <col min="11002" max="11016" width="5" customWidth="1"/>
    <col min="11017" max="11025" width="0" hidden="1" customWidth="1"/>
    <col min="11026" max="11028" width="8" customWidth="1"/>
    <col min="11029" max="11029" width="2.33203125" customWidth="1"/>
    <col min="11030" max="11031" width="8" customWidth="1"/>
    <col min="11257" max="11257" width="14.5546875" bestFit="1" customWidth="1"/>
    <col min="11258" max="11272" width="5" customWidth="1"/>
    <col min="11273" max="11281" width="0" hidden="1" customWidth="1"/>
    <col min="11282" max="11284" width="8" customWidth="1"/>
    <col min="11285" max="11285" width="2.33203125" customWidth="1"/>
    <col min="11286" max="11287" width="8" customWidth="1"/>
    <col min="11513" max="11513" width="14.5546875" bestFit="1" customWidth="1"/>
    <col min="11514" max="11528" width="5" customWidth="1"/>
    <col min="11529" max="11537" width="0" hidden="1" customWidth="1"/>
    <col min="11538" max="11540" width="8" customWidth="1"/>
    <col min="11541" max="11541" width="2.33203125" customWidth="1"/>
    <col min="11542" max="11543" width="8" customWidth="1"/>
    <col min="11769" max="11769" width="14.5546875" bestFit="1" customWidth="1"/>
    <col min="11770" max="11784" width="5" customWidth="1"/>
    <col min="11785" max="11793" width="0" hidden="1" customWidth="1"/>
    <col min="11794" max="11796" width="8" customWidth="1"/>
    <col min="11797" max="11797" width="2.33203125" customWidth="1"/>
    <col min="11798" max="11799" width="8" customWidth="1"/>
    <col min="12025" max="12025" width="14.5546875" bestFit="1" customWidth="1"/>
    <col min="12026" max="12040" width="5" customWidth="1"/>
    <col min="12041" max="12049" width="0" hidden="1" customWidth="1"/>
    <col min="12050" max="12052" width="8" customWidth="1"/>
    <col min="12053" max="12053" width="2.33203125" customWidth="1"/>
    <col min="12054" max="12055" width="8" customWidth="1"/>
    <col min="12281" max="12281" width="14.5546875" bestFit="1" customWidth="1"/>
    <col min="12282" max="12296" width="5" customWidth="1"/>
    <col min="12297" max="12305" width="0" hidden="1" customWidth="1"/>
    <col min="12306" max="12308" width="8" customWidth="1"/>
    <col min="12309" max="12309" width="2.33203125" customWidth="1"/>
    <col min="12310" max="12311" width="8" customWidth="1"/>
    <col min="12537" max="12537" width="14.5546875" bestFit="1" customWidth="1"/>
    <col min="12538" max="12552" width="5" customWidth="1"/>
    <col min="12553" max="12561" width="0" hidden="1" customWidth="1"/>
    <col min="12562" max="12564" width="8" customWidth="1"/>
    <col min="12565" max="12565" width="2.33203125" customWidth="1"/>
    <col min="12566" max="12567" width="8" customWidth="1"/>
    <col min="12793" max="12793" width="14.5546875" bestFit="1" customWidth="1"/>
    <col min="12794" max="12808" width="5" customWidth="1"/>
    <col min="12809" max="12817" width="0" hidden="1" customWidth="1"/>
    <col min="12818" max="12820" width="8" customWidth="1"/>
    <col min="12821" max="12821" width="2.33203125" customWidth="1"/>
    <col min="12822" max="12823" width="8" customWidth="1"/>
    <col min="13049" max="13049" width="14.5546875" bestFit="1" customWidth="1"/>
    <col min="13050" max="13064" width="5" customWidth="1"/>
    <col min="13065" max="13073" width="0" hidden="1" customWidth="1"/>
    <col min="13074" max="13076" width="8" customWidth="1"/>
    <col min="13077" max="13077" width="2.33203125" customWidth="1"/>
    <col min="13078" max="13079" width="8" customWidth="1"/>
    <col min="13305" max="13305" width="14.5546875" bestFit="1" customWidth="1"/>
    <col min="13306" max="13320" width="5" customWidth="1"/>
    <col min="13321" max="13329" width="0" hidden="1" customWidth="1"/>
    <col min="13330" max="13332" width="8" customWidth="1"/>
    <col min="13333" max="13333" width="2.33203125" customWidth="1"/>
    <col min="13334" max="13335" width="8" customWidth="1"/>
    <col min="13561" max="13561" width="14.5546875" bestFit="1" customWidth="1"/>
    <col min="13562" max="13576" width="5" customWidth="1"/>
    <col min="13577" max="13585" width="0" hidden="1" customWidth="1"/>
    <col min="13586" max="13588" width="8" customWidth="1"/>
    <col min="13589" max="13589" width="2.33203125" customWidth="1"/>
    <col min="13590" max="13591" width="8" customWidth="1"/>
    <col min="13817" max="13817" width="14.5546875" bestFit="1" customWidth="1"/>
    <col min="13818" max="13832" width="5" customWidth="1"/>
    <col min="13833" max="13841" width="0" hidden="1" customWidth="1"/>
    <col min="13842" max="13844" width="8" customWidth="1"/>
    <col min="13845" max="13845" width="2.33203125" customWidth="1"/>
    <col min="13846" max="13847" width="8" customWidth="1"/>
    <col min="14073" max="14073" width="14.5546875" bestFit="1" customWidth="1"/>
    <col min="14074" max="14088" width="5" customWidth="1"/>
    <col min="14089" max="14097" width="0" hidden="1" customWidth="1"/>
    <col min="14098" max="14100" width="8" customWidth="1"/>
    <col min="14101" max="14101" width="2.33203125" customWidth="1"/>
    <col min="14102" max="14103" width="8" customWidth="1"/>
    <col min="14329" max="14329" width="14.5546875" bestFit="1" customWidth="1"/>
    <col min="14330" max="14344" width="5" customWidth="1"/>
    <col min="14345" max="14353" width="0" hidden="1" customWidth="1"/>
    <col min="14354" max="14356" width="8" customWidth="1"/>
    <col min="14357" max="14357" width="2.33203125" customWidth="1"/>
    <col min="14358" max="14359" width="8" customWidth="1"/>
    <col min="14585" max="14585" width="14.5546875" bestFit="1" customWidth="1"/>
    <col min="14586" max="14600" width="5" customWidth="1"/>
    <col min="14601" max="14609" width="0" hidden="1" customWidth="1"/>
    <col min="14610" max="14612" width="8" customWidth="1"/>
    <col min="14613" max="14613" width="2.33203125" customWidth="1"/>
    <col min="14614" max="14615" width="8" customWidth="1"/>
    <col min="14841" max="14841" width="14.5546875" bestFit="1" customWidth="1"/>
    <col min="14842" max="14856" width="5" customWidth="1"/>
    <col min="14857" max="14865" width="0" hidden="1" customWidth="1"/>
    <col min="14866" max="14868" width="8" customWidth="1"/>
    <col min="14869" max="14869" width="2.33203125" customWidth="1"/>
    <col min="14870" max="14871" width="8" customWidth="1"/>
    <col min="15097" max="15097" width="14.5546875" bestFit="1" customWidth="1"/>
    <col min="15098" max="15112" width="5" customWidth="1"/>
    <col min="15113" max="15121" width="0" hidden="1" customWidth="1"/>
    <col min="15122" max="15124" width="8" customWidth="1"/>
    <col min="15125" max="15125" width="2.33203125" customWidth="1"/>
    <col min="15126" max="15127" width="8" customWidth="1"/>
    <col min="15353" max="15353" width="14.5546875" bestFit="1" customWidth="1"/>
    <col min="15354" max="15368" width="5" customWidth="1"/>
    <col min="15369" max="15377" width="0" hidden="1" customWidth="1"/>
    <col min="15378" max="15380" width="8" customWidth="1"/>
    <col min="15381" max="15381" width="2.33203125" customWidth="1"/>
    <col min="15382" max="15383" width="8" customWidth="1"/>
    <col min="15609" max="15609" width="14.5546875" bestFit="1" customWidth="1"/>
    <col min="15610" max="15624" width="5" customWidth="1"/>
    <col min="15625" max="15633" width="0" hidden="1" customWidth="1"/>
    <col min="15634" max="15636" width="8" customWidth="1"/>
    <col min="15637" max="15637" width="2.33203125" customWidth="1"/>
    <col min="15638" max="15639" width="8" customWidth="1"/>
    <col min="15865" max="15865" width="14.5546875" bestFit="1" customWidth="1"/>
    <col min="15866" max="15880" width="5" customWidth="1"/>
    <col min="15881" max="15889" width="0" hidden="1" customWidth="1"/>
    <col min="15890" max="15892" width="8" customWidth="1"/>
    <col min="15893" max="15893" width="2.33203125" customWidth="1"/>
    <col min="15894" max="15895" width="8" customWidth="1"/>
    <col min="16121" max="16121" width="14.5546875" bestFit="1" customWidth="1"/>
    <col min="16122" max="16136" width="5" customWidth="1"/>
    <col min="16137" max="16145" width="0" hidden="1" customWidth="1"/>
    <col min="16146" max="16148" width="8" customWidth="1"/>
    <col min="16149" max="16149" width="2.33203125" customWidth="1"/>
    <col min="16150" max="16151" width="8" customWidth="1"/>
  </cols>
  <sheetData>
    <row r="1" spans="1:23" x14ac:dyDescent="0.3">
      <c r="A1" s="270" t="s">
        <v>35</v>
      </c>
      <c r="B1" s="271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7" t="s">
        <v>39</v>
      </c>
      <c r="P1" s="259"/>
      <c r="Q1" s="261"/>
      <c r="R1" s="268" t="s">
        <v>22</v>
      </c>
      <c r="S1" s="259" t="s">
        <v>23</v>
      </c>
      <c r="T1" s="259" t="s">
        <v>24</v>
      </c>
      <c r="U1" s="259"/>
      <c r="V1" s="259"/>
      <c r="W1" s="261"/>
    </row>
    <row r="2" spans="1:23" ht="15" thickBot="1" x14ac:dyDescent="0.35">
      <c r="A2" s="272"/>
      <c r="B2" s="273"/>
      <c r="C2" s="244" t="str">
        <f>B3</f>
        <v>Znojmo A</v>
      </c>
      <c r="D2" s="260"/>
      <c r="E2" s="262"/>
      <c r="F2" s="244" t="str">
        <f>B4</f>
        <v>Kvasiny A</v>
      </c>
      <c r="G2" s="260"/>
      <c r="H2" s="262"/>
      <c r="I2" s="244" t="str">
        <f>B5</f>
        <v>Raškovice B</v>
      </c>
      <c r="J2" s="260"/>
      <c r="K2" s="262"/>
      <c r="L2" s="244" t="str">
        <f>B6</f>
        <v>Polanka B</v>
      </c>
      <c r="M2" s="260"/>
      <c r="N2" s="262"/>
      <c r="O2" s="244" t="str">
        <f>B7</f>
        <v>Břeclav A</v>
      </c>
      <c r="P2" s="260"/>
      <c r="Q2" s="262"/>
      <c r="R2" s="269"/>
      <c r="S2" s="260"/>
      <c r="T2" s="260"/>
      <c r="U2" s="260"/>
      <c r="V2" s="260"/>
      <c r="W2" s="262"/>
    </row>
    <row r="3" spans="1:23" ht="21" x14ac:dyDescent="0.3">
      <c r="A3" s="18" t="s">
        <v>18</v>
      </c>
      <c r="B3" s="19" t="s">
        <v>107</v>
      </c>
      <c r="C3" s="136"/>
      <c r="D3" s="137"/>
      <c r="E3" s="138"/>
      <c r="F3" s="23">
        <v>8</v>
      </c>
      <c r="G3" s="24" t="s">
        <v>26</v>
      </c>
      <c r="H3" s="25">
        <v>10</v>
      </c>
      <c r="I3" s="23">
        <v>21</v>
      </c>
      <c r="J3" s="24" t="s">
        <v>26</v>
      </c>
      <c r="K3" s="25">
        <v>11</v>
      </c>
      <c r="L3" s="23">
        <v>38</v>
      </c>
      <c r="M3" s="24" t="s">
        <v>26</v>
      </c>
      <c r="N3" s="25">
        <v>15</v>
      </c>
      <c r="O3" s="23">
        <v>25</v>
      </c>
      <c r="P3" s="24" t="s">
        <v>26</v>
      </c>
      <c r="Q3" s="25">
        <v>11</v>
      </c>
      <c r="R3" s="98">
        <f>SUM(IF(C3&gt;E3,1,0),IF(F3&gt;H3,1,0),IF(I3&gt;K3,1,0),IF(L3&gt;N3,1,0),IF(O3&gt;Q3,1,0))</f>
        <v>3</v>
      </c>
      <c r="S3" s="75">
        <v>2</v>
      </c>
      <c r="T3" s="24">
        <f>C3+F3+I3+L3+O3</f>
        <v>92</v>
      </c>
      <c r="U3" s="24" t="s">
        <v>26</v>
      </c>
      <c r="V3" s="24">
        <f>H3+K3+N3+Q3+E3</f>
        <v>47</v>
      </c>
      <c r="W3" s="25">
        <f>T3/V3</f>
        <v>1.9574468085106382</v>
      </c>
    </row>
    <row r="4" spans="1:23" ht="21" x14ac:dyDescent="0.3">
      <c r="A4" s="34" t="s">
        <v>19</v>
      </c>
      <c r="B4" s="97" t="s">
        <v>25</v>
      </c>
      <c r="C4" s="95">
        <f>H3</f>
        <v>10</v>
      </c>
      <c r="D4" s="96" t="s">
        <v>26</v>
      </c>
      <c r="E4" s="94">
        <f>F3</f>
        <v>8</v>
      </c>
      <c r="F4" s="139"/>
      <c r="G4" s="140"/>
      <c r="H4" s="141"/>
      <c r="I4" s="90">
        <v>30</v>
      </c>
      <c r="J4" s="54" t="s">
        <v>26</v>
      </c>
      <c r="K4" s="89">
        <v>8</v>
      </c>
      <c r="L4" s="90">
        <v>23</v>
      </c>
      <c r="M4" s="54" t="s">
        <v>26</v>
      </c>
      <c r="N4" s="89">
        <v>9</v>
      </c>
      <c r="O4" s="90">
        <v>30</v>
      </c>
      <c r="P4" s="54" t="s">
        <v>26</v>
      </c>
      <c r="Q4" s="89">
        <v>2</v>
      </c>
      <c r="R4" s="88">
        <f>SUM(IF(C4&gt;E4,1,0),IF(F4&gt;H4,1,0),IF(I4&gt;K4,1,0),IF(L4&gt;N4,1,0),IF(O4&gt;Q4,1,0))</f>
        <v>4</v>
      </c>
      <c r="S4" s="163">
        <v>1</v>
      </c>
      <c r="T4" s="54">
        <f>C4+F4+I4+L4+O4</f>
        <v>93</v>
      </c>
      <c r="U4" s="54" t="s">
        <v>26</v>
      </c>
      <c r="V4" s="54">
        <f>H4+K4+N4+Q4+E4</f>
        <v>27</v>
      </c>
      <c r="W4" s="89">
        <f>T4/V4</f>
        <v>3.4444444444444446</v>
      </c>
    </row>
    <row r="5" spans="1:23" ht="21" x14ac:dyDescent="0.3">
      <c r="A5" s="34" t="s">
        <v>20</v>
      </c>
      <c r="B5" s="97" t="s">
        <v>106</v>
      </c>
      <c r="C5" s="95">
        <f>K3</f>
        <v>11</v>
      </c>
      <c r="D5" s="96" t="s">
        <v>26</v>
      </c>
      <c r="E5" s="94">
        <f>I3</f>
        <v>21</v>
      </c>
      <c r="F5" s="95">
        <f>K4</f>
        <v>8</v>
      </c>
      <c r="G5" s="96" t="s">
        <v>26</v>
      </c>
      <c r="H5" s="94">
        <f>I4</f>
        <v>30</v>
      </c>
      <c r="I5" s="139"/>
      <c r="J5" s="140"/>
      <c r="K5" s="141"/>
      <c r="L5" s="90">
        <v>19</v>
      </c>
      <c r="M5" s="54" t="s">
        <v>26</v>
      </c>
      <c r="N5" s="89">
        <v>28</v>
      </c>
      <c r="O5" s="90">
        <v>14</v>
      </c>
      <c r="P5" s="54" t="s">
        <v>26</v>
      </c>
      <c r="Q5" s="89">
        <v>22</v>
      </c>
      <c r="R5" s="88">
        <f>SUM(IF(C5&gt;E5,1,0),IF(F5&gt;H5,1,0),IF(I5&gt;K5,1,0),IF(L5&gt;N5,1,0),IF(O5&gt;Q5,1,0))</f>
        <v>0</v>
      </c>
      <c r="S5" s="163">
        <v>5</v>
      </c>
      <c r="T5" s="54">
        <f>C5+F5+I5+L5+O5</f>
        <v>52</v>
      </c>
      <c r="U5" s="54" t="s">
        <v>26</v>
      </c>
      <c r="V5" s="54">
        <f>H5+K5+N5+Q5+E5</f>
        <v>101</v>
      </c>
      <c r="W5" s="89">
        <f>T5/V5</f>
        <v>0.51485148514851486</v>
      </c>
    </row>
    <row r="6" spans="1:23" ht="21" x14ac:dyDescent="0.3">
      <c r="A6" s="34" t="s">
        <v>21</v>
      </c>
      <c r="B6" s="97" t="s">
        <v>28</v>
      </c>
      <c r="C6" s="95">
        <f>N3</f>
        <v>15</v>
      </c>
      <c r="D6" s="96" t="s">
        <v>26</v>
      </c>
      <c r="E6" s="94">
        <f>L3</f>
        <v>38</v>
      </c>
      <c r="F6" s="95">
        <f>N4</f>
        <v>9</v>
      </c>
      <c r="G6" s="96" t="s">
        <v>26</v>
      </c>
      <c r="H6" s="94">
        <f>L4</f>
        <v>23</v>
      </c>
      <c r="I6" s="95">
        <f>N5</f>
        <v>28</v>
      </c>
      <c r="J6" s="96" t="s">
        <v>26</v>
      </c>
      <c r="K6" s="94">
        <f>L5</f>
        <v>19</v>
      </c>
      <c r="L6" s="139"/>
      <c r="M6" s="140"/>
      <c r="N6" s="141"/>
      <c r="O6" s="90">
        <v>28</v>
      </c>
      <c r="P6" s="54" t="s">
        <v>26</v>
      </c>
      <c r="Q6" s="89">
        <v>15</v>
      </c>
      <c r="R6" s="88">
        <f>SUM(IF(C6&gt;E6,1,0),IF(F6&gt;H6,1,0),IF(I6&gt;K6,1,0),IF(L6&gt;N6,1,0),IF(O6&gt;Q6,1,0))</f>
        <v>2</v>
      </c>
      <c r="S6" s="163">
        <v>3</v>
      </c>
      <c r="T6" s="54">
        <f>C6+F6+I6+L6+O6</f>
        <v>80</v>
      </c>
      <c r="U6" s="54" t="s">
        <v>26</v>
      </c>
      <c r="V6" s="54">
        <f>H6+K6+N6+Q6+E6</f>
        <v>95</v>
      </c>
      <c r="W6" s="89">
        <f>T6/V6</f>
        <v>0.84210526315789469</v>
      </c>
    </row>
    <row r="7" spans="1:23" ht="21.6" thickBot="1" x14ac:dyDescent="0.35">
      <c r="A7" s="17" t="s">
        <v>39</v>
      </c>
      <c r="B7" s="55" t="s">
        <v>105</v>
      </c>
      <c r="C7" s="56">
        <f>Q3</f>
        <v>11</v>
      </c>
      <c r="D7" s="57" t="s">
        <v>26</v>
      </c>
      <c r="E7" s="58">
        <f>O3</f>
        <v>25</v>
      </c>
      <c r="F7" s="56">
        <f>Q4</f>
        <v>2</v>
      </c>
      <c r="G7" s="57" t="s">
        <v>26</v>
      </c>
      <c r="H7" s="58">
        <f>O4</f>
        <v>30</v>
      </c>
      <c r="I7" s="56">
        <f>Q5</f>
        <v>22</v>
      </c>
      <c r="J7" s="57" t="s">
        <v>26</v>
      </c>
      <c r="K7" s="58">
        <f>O5</f>
        <v>14</v>
      </c>
      <c r="L7" s="56">
        <f>Q6</f>
        <v>15</v>
      </c>
      <c r="M7" s="57" t="s">
        <v>26</v>
      </c>
      <c r="N7" s="58">
        <f>O6</f>
        <v>28</v>
      </c>
      <c r="O7" s="159"/>
      <c r="P7" s="160"/>
      <c r="Q7" s="161"/>
      <c r="R7" s="82">
        <f>SUM(IF(C7&gt;E7,1,0),IF(F7&gt;H7,1,0),IF(I7&gt;K7,1,0),IF(L7&gt;N7,1,0),IF(O7&gt;Q7,1,0))</f>
        <v>1</v>
      </c>
      <c r="S7" s="162">
        <v>4</v>
      </c>
      <c r="T7" s="80">
        <f>C7+F7+I7+L7+O7</f>
        <v>50</v>
      </c>
      <c r="U7" s="80" t="s">
        <v>26</v>
      </c>
      <c r="V7" s="80">
        <f>H7+K7+N7+Q7+E7</f>
        <v>97</v>
      </c>
      <c r="W7" s="79">
        <f>T7/V7</f>
        <v>0.51546391752577314</v>
      </c>
    </row>
    <row r="8" spans="1:23" x14ac:dyDescent="0.3">
      <c r="B8" s="109"/>
    </row>
  </sheetData>
  <mergeCells count="14">
    <mergeCell ref="A1:B2"/>
    <mergeCell ref="C1:E1"/>
    <mergeCell ref="F1:H1"/>
    <mergeCell ref="I1:K1"/>
    <mergeCell ref="L1:N1"/>
    <mergeCell ref="S1:S2"/>
    <mergeCell ref="T1:W2"/>
    <mergeCell ref="C2:E2"/>
    <mergeCell ref="F2:H2"/>
    <mergeCell ref="I2:K2"/>
    <mergeCell ref="L2:N2"/>
    <mergeCell ref="O2:Q2"/>
    <mergeCell ref="O1:Q1"/>
    <mergeCell ref="R1:R2"/>
  </mergeCells>
  <pageMargins left="0.7" right="0.7" top="0.78740157499999996" bottom="0.78740157499999996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C8A86-5718-4DEB-B7A3-58611A9F0ACC}">
  <sheetPr>
    <tabColor rgb="FFFF0000"/>
  </sheetPr>
  <dimension ref="A1:W8"/>
  <sheetViews>
    <sheetView workbookViewId="0">
      <selection activeCell="B26" sqref="B26"/>
    </sheetView>
  </sheetViews>
  <sheetFormatPr defaultRowHeight="14.4" x14ac:dyDescent="0.3"/>
  <cols>
    <col min="2" max="2" width="16.5546875" bestFit="1" customWidth="1"/>
    <col min="3" max="16" width="5" customWidth="1"/>
    <col min="17" max="17" width="5.88671875" customWidth="1"/>
    <col min="18" max="20" width="8" customWidth="1"/>
    <col min="21" max="21" width="2.33203125" customWidth="1"/>
    <col min="22" max="22" width="8" customWidth="1"/>
    <col min="23" max="23" width="12.44140625" customWidth="1"/>
    <col min="249" max="249" width="14.5546875" bestFit="1" customWidth="1"/>
    <col min="250" max="264" width="5" customWidth="1"/>
    <col min="265" max="273" width="0" hidden="1" customWidth="1"/>
    <col min="274" max="276" width="8" customWidth="1"/>
    <col min="277" max="277" width="2.33203125" customWidth="1"/>
    <col min="278" max="279" width="8" customWidth="1"/>
    <col min="505" max="505" width="14.5546875" bestFit="1" customWidth="1"/>
    <col min="506" max="520" width="5" customWidth="1"/>
    <col min="521" max="529" width="0" hidden="1" customWidth="1"/>
    <col min="530" max="532" width="8" customWidth="1"/>
    <col min="533" max="533" width="2.33203125" customWidth="1"/>
    <col min="534" max="535" width="8" customWidth="1"/>
    <col min="761" max="761" width="14.5546875" bestFit="1" customWidth="1"/>
    <col min="762" max="776" width="5" customWidth="1"/>
    <col min="777" max="785" width="0" hidden="1" customWidth="1"/>
    <col min="786" max="788" width="8" customWidth="1"/>
    <col min="789" max="789" width="2.33203125" customWidth="1"/>
    <col min="790" max="791" width="8" customWidth="1"/>
    <col min="1017" max="1017" width="14.5546875" bestFit="1" customWidth="1"/>
    <col min="1018" max="1032" width="5" customWidth="1"/>
    <col min="1033" max="1041" width="0" hidden="1" customWidth="1"/>
    <col min="1042" max="1044" width="8" customWidth="1"/>
    <col min="1045" max="1045" width="2.33203125" customWidth="1"/>
    <col min="1046" max="1047" width="8" customWidth="1"/>
    <col min="1273" max="1273" width="14.5546875" bestFit="1" customWidth="1"/>
    <col min="1274" max="1288" width="5" customWidth="1"/>
    <col min="1289" max="1297" width="0" hidden="1" customWidth="1"/>
    <col min="1298" max="1300" width="8" customWidth="1"/>
    <col min="1301" max="1301" width="2.33203125" customWidth="1"/>
    <col min="1302" max="1303" width="8" customWidth="1"/>
    <col min="1529" max="1529" width="14.5546875" bestFit="1" customWidth="1"/>
    <col min="1530" max="1544" width="5" customWidth="1"/>
    <col min="1545" max="1553" width="0" hidden="1" customWidth="1"/>
    <col min="1554" max="1556" width="8" customWidth="1"/>
    <col min="1557" max="1557" width="2.33203125" customWidth="1"/>
    <col min="1558" max="1559" width="8" customWidth="1"/>
    <col min="1785" max="1785" width="14.5546875" bestFit="1" customWidth="1"/>
    <col min="1786" max="1800" width="5" customWidth="1"/>
    <col min="1801" max="1809" width="0" hidden="1" customWidth="1"/>
    <col min="1810" max="1812" width="8" customWidth="1"/>
    <col min="1813" max="1813" width="2.33203125" customWidth="1"/>
    <col min="1814" max="1815" width="8" customWidth="1"/>
    <col min="2041" max="2041" width="14.5546875" bestFit="1" customWidth="1"/>
    <col min="2042" max="2056" width="5" customWidth="1"/>
    <col min="2057" max="2065" width="0" hidden="1" customWidth="1"/>
    <col min="2066" max="2068" width="8" customWidth="1"/>
    <col min="2069" max="2069" width="2.33203125" customWidth="1"/>
    <col min="2070" max="2071" width="8" customWidth="1"/>
    <col min="2297" max="2297" width="14.5546875" bestFit="1" customWidth="1"/>
    <col min="2298" max="2312" width="5" customWidth="1"/>
    <col min="2313" max="2321" width="0" hidden="1" customWidth="1"/>
    <col min="2322" max="2324" width="8" customWidth="1"/>
    <col min="2325" max="2325" width="2.33203125" customWidth="1"/>
    <col min="2326" max="2327" width="8" customWidth="1"/>
    <col min="2553" max="2553" width="14.5546875" bestFit="1" customWidth="1"/>
    <col min="2554" max="2568" width="5" customWidth="1"/>
    <col min="2569" max="2577" width="0" hidden="1" customWidth="1"/>
    <col min="2578" max="2580" width="8" customWidth="1"/>
    <col min="2581" max="2581" width="2.33203125" customWidth="1"/>
    <col min="2582" max="2583" width="8" customWidth="1"/>
    <col min="2809" max="2809" width="14.5546875" bestFit="1" customWidth="1"/>
    <col min="2810" max="2824" width="5" customWidth="1"/>
    <col min="2825" max="2833" width="0" hidden="1" customWidth="1"/>
    <col min="2834" max="2836" width="8" customWidth="1"/>
    <col min="2837" max="2837" width="2.33203125" customWidth="1"/>
    <col min="2838" max="2839" width="8" customWidth="1"/>
    <col min="3065" max="3065" width="14.5546875" bestFit="1" customWidth="1"/>
    <col min="3066" max="3080" width="5" customWidth="1"/>
    <col min="3081" max="3089" width="0" hidden="1" customWidth="1"/>
    <col min="3090" max="3092" width="8" customWidth="1"/>
    <col min="3093" max="3093" width="2.33203125" customWidth="1"/>
    <col min="3094" max="3095" width="8" customWidth="1"/>
    <col min="3321" max="3321" width="14.5546875" bestFit="1" customWidth="1"/>
    <col min="3322" max="3336" width="5" customWidth="1"/>
    <col min="3337" max="3345" width="0" hidden="1" customWidth="1"/>
    <col min="3346" max="3348" width="8" customWidth="1"/>
    <col min="3349" max="3349" width="2.33203125" customWidth="1"/>
    <col min="3350" max="3351" width="8" customWidth="1"/>
    <col min="3577" max="3577" width="14.5546875" bestFit="1" customWidth="1"/>
    <col min="3578" max="3592" width="5" customWidth="1"/>
    <col min="3593" max="3601" width="0" hidden="1" customWidth="1"/>
    <col min="3602" max="3604" width="8" customWidth="1"/>
    <col min="3605" max="3605" width="2.33203125" customWidth="1"/>
    <col min="3606" max="3607" width="8" customWidth="1"/>
    <col min="3833" max="3833" width="14.5546875" bestFit="1" customWidth="1"/>
    <col min="3834" max="3848" width="5" customWidth="1"/>
    <col min="3849" max="3857" width="0" hidden="1" customWidth="1"/>
    <col min="3858" max="3860" width="8" customWidth="1"/>
    <col min="3861" max="3861" width="2.33203125" customWidth="1"/>
    <col min="3862" max="3863" width="8" customWidth="1"/>
    <col min="4089" max="4089" width="14.5546875" bestFit="1" customWidth="1"/>
    <col min="4090" max="4104" width="5" customWidth="1"/>
    <col min="4105" max="4113" width="0" hidden="1" customWidth="1"/>
    <col min="4114" max="4116" width="8" customWidth="1"/>
    <col min="4117" max="4117" width="2.33203125" customWidth="1"/>
    <col min="4118" max="4119" width="8" customWidth="1"/>
    <col min="4345" max="4345" width="14.5546875" bestFit="1" customWidth="1"/>
    <col min="4346" max="4360" width="5" customWidth="1"/>
    <col min="4361" max="4369" width="0" hidden="1" customWidth="1"/>
    <col min="4370" max="4372" width="8" customWidth="1"/>
    <col min="4373" max="4373" width="2.33203125" customWidth="1"/>
    <col min="4374" max="4375" width="8" customWidth="1"/>
    <col min="4601" max="4601" width="14.5546875" bestFit="1" customWidth="1"/>
    <col min="4602" max="4616" width="5" customWidth="1"/>
    <col min="4617" max="4625" width="0" hidden="1" customWidth="1"/>
    <col min="4626" max="4628" width="8" customWidth="1"/>
    <col min="4629" max="4629" width="2.33203125" customWidth="1"/>
    <col min="4630" max="4631" width="8" customWidth="1"/>
    <col min="4857" max="4857" width="14.5546875" bestFit="1" customWidth="1"/>
    <col min="4858" max="4872" width="5" customWidth="1"/>
    <col min="4873" max="4881" width="0" hidden="1" customWidth="1"/>
    <col min="4882" max="4884" width="8" customWidth="1"/>
    <col min="4885" max="4885" width="2.33203125" customWidth="1"/>
    <col min="4886" max="4887" width="8" customWidth="1"/>
    <col min="5113" max="5113" width="14.5546875" bestFit="1" customWidth="1"/>
    <col min="5114" max="5128" width="5" customWidth="1"/>
    <col min="5129" max="5137" width="0" hidden="1" customWidth="1"/>
    <col min="5138" max="5140" width="8" customWidth="1"/>
    <col min="5141" max="5141" width="2.33203125" customWidth="1"/>
    <col min="5142" max="5143" width="8" customWidth="1"/>
    <col min="5369" max="5369" width="14.5546875" bestFit="1" customWidth="1"/>
    <col min="5370" max="5384" width="5" customWidth="1"/>
    <col min="5385" max="5393" width="0" hidden="1" customWidth="1"/>
    <col min="5394" max="5396" width="8" customWidth="1"/>
    <col min="5397" max="5397" width="2.33203125" customWidth="1"/>
    <col min="5398" max="5399" width="8" customWidth="1"/>
    <col min="5625" max="5625" width="14.5546875" bestFit="1" customWidth="1"/>
    <col min="5626" max="5640" width="5" customWidth="1"/>
    <col min="5641" max="5649" width="0" hidden="1" customWidth="1"/>
    <col min="5650" max="5652" width="8" customWidth="1"/>
    <col min="5653" max="5653" width="2.33203125" customWidth="1"/>
    <col min="5654" max="5655" width="8" customWidth="1"/>
    <col min="5881" max="5881" width="14.5546875" bestFit="1" customWidth="1"/>
    <col min="5882" max="5896" width="5" customWidth="1"/>
    <col min="5897" max="5905" width="0" hidden="1" customWidth="1"/>
    <col min="5906" max="5908" width="8" customWidth="1"/>
    <col min="5909" max="5909" width="2.33203125" customWidth="1"/>
    <col min="5910" max="5911" width="8" customWidth="1"/>
    <col min="6137" max="6137" width="14.5546875" bestFit="1" customWidth="1"/>
    <col min="6138" max="6152" width="5" customWidth="1"/>
    <col min="6153" max="6161" width="0" hidden="1" customWidth="1"/>
    <col min="6162" max="6164" width="8" customWidth="1"/>
    <col min="6165" max="6165" width="2.33203125" customWidth="1"/>
    <col min="6166" max="6167" width="8" customWidth="1"/>
    <col min="6393" max="6393" width="14.5546875" bestFit="1" customWidth="1"/>
    <col min="6394" max="6408" width="5" customWidth="1"/>
    <col min="6409" max="6417" width="0" hidden="1" customWidth="1"/>
    <col min="6418" max="6420" width="8" customWidth="1"/>
    <col min="6421" max="6421" width="2.33203125" customWidth="1"/>
    <col min="6422" max="6423" width="8" customWidth="1"/>
    <col min="6649" max="6649" width="14.5546875" bestFit="1" customWidth="1"/>
    <col min="6650" max="6664" width="5" customWidth="1"/>
    <col min="6665" max="6673" width="0" hidden="1" customWidth="1"/>
    <col min="6674" max="6676" width="8" customWidth="1"/>
    <col min="6677" max="6677" width="2.33203125" customWidth="1"/>
    <col min="6678" max="6679" width="8" customWidth="1"/>
    <col min="6905" max="6905" width="14.5546875" bestFit="1" customWidth="1"/>
    <col min="6906" max="6920" width="5" customWidth="1"/>
    <col min="6921" max="6929" width="0" hidden="1" customWidth="1"/>
    <col min="6930" max="6932" width="8" customWidth="1"/>
    <col min="6933" max="6933" width="2.33203125" customWidth="1"/>
    <col min="6934" max="6935" width="8" customWidth="1"/>
    <col min="7161" max="7161" width="14.5546875" bestFit="1" customWidth="1"/>
    <col min="7162" max="7176" width="5" customWidth="1"/>
    <col min="7177" max="7185" width="0" hidden="1" customWidth="1"/>
    <col min="7186" max="7188" width="8" customWidth="1"/>
    <col min="7189" max="7189" width="2.33203125" customWidth="1"/>
    <col min="7190" max="7191" width="8" customWidth="1"/>
    <col min="7417" max="7417" width="14.5546875" bestFit="1" customWidth="1"/>
    <col min="7418" max="7432" width="5" customWidth="1"/>
    <col min="7433" max="7441" width="0" hidden="1" customWidth="1"/>
    <col min="7442" max="7444" width="8" customWidth="1"/>
    <col min="7445" max="7445" width="2.33203125" customWidth="1"/>
    <col min="7446" max="7447" width="8" customWidth="1"/>
    <col min="7673" max="7673" width="14.5546875" bestFit="1" customWidth="1"/>
    <col min="7674" max="7688" width="5" customWidth="1"/>
    <col min="7689" max="7697" width="0" hidden="1" customWidth="1"/>
    <col min="7698" max="7700" width="8" customWidth="1"/>
    <col min="7701" max="7701" width="2.33203125" customWidth="1"/>
    <col min="7702" max="7703" width="8" customWidth="1"/>
    <col min="7929" max="7929" width="14.5546875" bestFit="1" customWidth="1"/>
    <col min="7930" max="7944" width="5" customWidth="1"/>
    <col min="7945" max="7953" width="0" hidden="1" customWidth="1"/>
    <col min="7954" max="7956" width="8" customWidth="1"/>
    <col min="7957" max="7957" width="2.33203125" customWidth="1"/>
    <col min="7958" max="7959" width="8" customWidth="1"/>
    <col min="8185" max="8185" width="14.5546875" bestFit="1" customWidth="1"/>
    <col min="8186" max="8200" width="5" customWidth="1"/>
    <col min="8201" max="8209" width="0" hidden="1" customWidth="1"/>
    <col min="8210" max="8212" width="8" customWidth="1"/>
    <col min="8213" max="8213" width="2.33203125" customWidth="1"/>
    <col min="8214" max="8215" width="8" customWidth="1"/>
    <col min="8441" max="8441" width="14.5546875" bestFit="1" customWidth="1"/>
    <col min="8442" max="8456" width="5" customWidth="1"/>
    <col min="8457" max="8465" width="0" hidden="1" customWidth="1"/>
    <col min="8466" max="8468" width="8" customWidth="1"/>
    <col min="8469" max="8469" width="2.33203125" customWidth="1"/>
    <col min="8470" max="8471" width="8" customWidth="1"/>
    <col min="8697" max="8697" width="14.5546875" bestFit="1" customWidth="1"/>
    <col min="8698" max="8712" width="5" customWidth="1"/>
    <col min="8713" max="8721" width="0" hidden="1" customWidth="1"/>
    <col min="8722" max="8724" width="8" customWidth="1"/>
    <col min="8725" max="8725" width="2.33203125" customWidth="1"/>
    <col min="8726" max="8727" width="8" customWidth="1"/>
    <col min="8953" max="8953" width="14.5546875" bestFit="1" customWidth="1"/>
    <col min="8954" max="8968" width="5" customWidth="1"/>
    <col min="8969" max="8977" width="0" hidden="1" customWidth="1"/>
    <col min="8978" max="8980" width="8" customWidth="1"/>
    <col min="8981" max="8981" width="2.33203125" customWidth="1"/>
    <col min="8982" max="8983" width="8" customWidth="1"/>
    <col min="9209" max="9209" width="14.5546875" bestFit="1" customWidth="1"/>
    <col min="9210" max="9224" width="5" customWidth="1"/>
    <col min="9225" max="9233" width="0" hidden="1" customWidth="1"/>
    <col min="9234" max="9236" width="8" customWidth="1"/>
    <col min="9237" max="9237" width="2.33203125" customWidth="1"/>
    <col min="9238" max="9239" width="8" customWidth="1"/>
    <col min="9465" max="9465" width="14.5546875" bestFit="1" customWidth="1"/>
    <col min="9466" max="9480" width="5" customWidth="1"/>
    <col min="9481" max="9489" width="0" hidden="1" customWidth="1"/>
    <col min="9490" max="9492" width="8" customWidth="1"/>
    <col min="9493" max="9493" width="2.33203125" customWidth="1"/>
    <col min="9494" max="9495" width="8" customWidth="1"/>
    <col min="9721" max="9721" width="14.5546875" bestFit="1" customWidth="1"/>
    <col min="9722" max="9736" width="5" customWidth="1"/>
    <col min="9737" max="9745" width="0" hidden="1" customWidth="1"/>
    <col min="9746" max="9748" width="8" customWidth="1"/>
    <col min="9749" max="9749" width="2.33203125" customWidth="1"/>
    <col min="9750" max="9751" width="8" customWidth="1"/>
    <col min="9977" max="9977" width="14.5546875" bestFit="1" customWidth="1"/>
    <col min="9978" max="9992" width="5" customWidth="1"/>
    <col min="9993" max="10001" width="0" hidden="1" customWidth="1"/>
    <col min="10002" max="10004" width="8" customWidth="1"/>
    <col min="10005" max="10005" width="2.33203125" customWidth="1"/>
    <col min="10006" max="10007" width="8" customWidth="1"/>
    <col min="10233" max="10233" width="14.5546875" bestFit="1" customWidth="1"/>
    <col min="10234" max="10248" width="5" customWidth="1"/>
    <col min="10249" max="10257" width="0" hidden="1" customWidth="1"/>
    <col min="10258" max="10260" width="8" customWidth="1"/>
    <col min="10261" max="10261" width="2.33203125" customWidth="1"/>
    <col min="10262" max="10263" width="8" customWidth="1"/>
    <col min="10489" max="10489" width="14.5546875" bestFit="1" customWidth="1"/>
    <col min="10490" max="10504" width="5" customWidth="1"/>
    <col min="10505" max="10513" width="0" hidden="1" customWidth="1"/>
    <col min="10514" max="10516" width="8" customWidth="1"/>
    <col min="10517" max="10517" width="2.33203125" customWidth="1"/>
    <col min="10518" max="10519" width="8" customWidth="1"/>
    <col min="10745" max="10745" width="14.5546875" bestFit="1" customWidth="1"/>
    <col min="10746" max="10760" width="5" customWidth="1"/>
    <col min="10761" max="10769" width="0" hidden="1" customWidth="1"/>
    <col min="10770" max="10772" width="8" customWidth="1"/>
    <col min="10773" max="10773" width="2.33203125" customWidth="1"/>
    <col min="10774" max="10775" width="8" customWidth="1"/>
    <col min="11001" max="11001" width="14.5546875" bestFit="1" customWidth="1"/>
    <col min="11002" max="11016" width="5" customWidth="1"/>
    <col min="11017" max="11025" width="0" hidden="1" customWidth="1"/>
    <col min="11026" max="11028" width="8" customWidth="1"/>
    <col min="11029" max="11029" width="2.33203125" customWidth="1"/>
    <col min="11030" max="11031" width="8" customWidth="1"/>
    <col min="11257" max="11257" width="14.5546875" bestFit="1" customWidth="1"/>
    <col min="11258" max="11272" width="5" customWidth="1"/>
    <col min="11273" max="11281" width="0" hidden="1" customWidth="1"/>
    <col min="11282" max="11284" width="8" customWidth="1"/>
    <col min="11285" max="11285" width="2.33203125" customWidth="1"/>
    <col min="11286" max="11287" width="8" customWidth="1"/>
    <col min="11513" max="11513" width="14.5546875" bestFit="1" customWidth="1"/>
    <col min="11514" max="11528" width="5" customWidth="1"/>
    <col min="11529" max="11537" width="0" hidden="1" customWidth="1"/>
    <col min="11538" max="11540" width="8" customWidth="1"/>
    <col min="11541" max="11541" width="2.33203125" customWidth="1"/>
    <col min="11542" max="11543" width="8" customWidth="1"/>
    <col min="11769" max="11769" width="14.5546875" bestFit="1" customWidth="1"/>
    <col min="11770" max="11784" width="5" customWidth="1"/>
    <col min="11785" max="11793" width="0" hidden="1" customWidth="1"/>
    <col min="11794" max="11796" width="8" customWidth="1"/>
    <col min="11797" max="11797" width="2.33203125" customWidth="1"/>
    <col min="11798" max="11799" width="8" customWidth="1"/>
    <col min="12025" max="12025" width="14.5546875" bestFit="1" customWidth="1"/>
    <col min="12026" max="12040" width="5" customWidth="1"/>
    <col min="12041" max="12049" width="0" hidden="1" customWidth="1"/>
    <col min="12050" max="12052" width="8" customWidth="1"/>
    <col min="12053" max="12053" width="2.33203125" customWidth="1"/>
    <col min="12054" max="12055" width="8" customWidth="1"/>
    <col min="12281" max="12281" width="14.5546875" bestFit="1" customWidth="1"/>
    <col min="12282" max="12296" width="5" customWidth="1"/>
    <col min="12297" max="12305" width="0" hidden="1" customWidth="1"/>
    <col min="12306" max="12308" width="8" customWidth="1"/>
    <col min="12309" max="12309" width="2.33203125" customWidth="1"/>
    <col min="12310" max="12311" width="8" customWidth="1"/>
    <col min="12537" max="12537" width="14.5546875" bestFit="1" customWidth="1"/>
    <col min="12538" max="12552" width="5" customWidth="1"/>
    <col min="12553" max="12561" width="0" hidden="1" customWidth="1"/>
    <col min="12562" max="12564" width="8" customWidth="1"/>
    <col min="12565" max="12565" width="2.33203125" customWidth="1"/>
    <col min="12566" max="12567" width="8" customWidth="1"/>
    <col min="12793" max="12793" width="14.5546875" bestFit="1" customWidth="1"/>
    <col min="12794" max="12808" width="5" customWidth="1"/>
    <col min="12809" max="12817" width="0" hidden="1" customWidth="1"/>
    <col min="12818" max="12820" width="8" customWidth="1"/>
    <col min="12821" max="12821" width="2.33203125" customWidth="1"/>
    <col min="12822" max="12823" width="8" customWidth="1"/>
    <col min="13049" max="13049" width="14.5546875" bestFit="1" customWidth="1"/>
    <col min="13050" max="13064" width="5" customWidth="1"/>
    <col min="13065" max="13073" width="0" hidden="1" customWidth="1"/>
    <col min="13074" max="13076" width="8" customWidth="1"/>
    <col min="13077" max="13077" width="2.33203125" customWidth="1"/>
    <col min="13078" max="13079" width="8" customWidth="1"/>
    <col min="13305" max="13305" width="14.5546875" bestFit="1" customWidth="1"/>
    <col min="13306" max="13320" width="5" customWidth="1"/>
    <col min="13321" max="13329" width="0" hidden="1" customWidth="1"/>
    <col min="13330" max="13332" width="8" customWidth="1"/>
    <col min="13333" max="13333" width="2.33203125" customWidth="1"/>
    <col min="13334" max="13335" width="8" customWidth="1"/>
    <col min="13561" max="13561" width="14.5546875" bestFit="1" customWidth="1"/>
    <col min="13562" max="13576" width="5" customWidth="1"/>
    <col min="13577" max="13585" width="0" hidden="1" customWidth="1"/>
    <col min="13586" max="13588" width="8" customWidth="1"/>
    <col min="13589" max="13589" width="2.33203125" customWidth="1"/>
    <col min="13590" max="13591" width="8" customWidth="1"/>
    <col min="13817" max="13817" width="14.5546875" bestFit="1" customWidth="1"/>
    <col min="13818" max="13832" width="5" customWidth="1"/>
    <col min="13833" max="13841" width="0" hidden="1" customWidth="1"/>
    <col min="13842" max="13844" width="8" customWidth="1"/>
    <col min="13845" max="13845" width="2.33203125" customWidth="1"/>
    <col min="13846" max="13847" width="8" customWidth="1"/>
    <col min="14073" max="14073" width="14.5546875" bestFit="1" customWidth="1"/>
    <col min="14074" max="14088" width="5" customWidth="1"/>
    <col min="14089" max="14097" width="0" hidden="1" customWidth="1"/>
    <col min="14098" max="14100" width="8" customWidth="1"/>
    <col min="14101" max="14101" width="2.33203125" customWidth="1"/>
    <col min="14102" max="14103" width="8" customWidth="1"/>
    <col min="14329" max="14329" width="14.5546875" bestFit="1" customWidth="1"/>
    <col min="14330" max="14344" width="5" customWidth="1"/>
    <col min="14345" max="14353" width="0" hidden="1" customWidth="1"/>
    <col min="14354" max="14356" width="8" customWidth="1"/>
    <col min="14357" max="14357" width="2.33203125" customWidth="1"/>
    <col min="14358" max="14359" width="8" customWidth="1"/>
    <col min="14585" max="14585" width="14.5546875" bestFit="1" customWidth="1"/>
    <col min="14586" max="14600" width="5" customWidth="1"/>
    <col min="14601" max="14609" width="0" hidden="1" customWidth="1"/>
    <col min="14610" max="14612" width="8" customWidth="1"/>
    <col min="14613" max="14613" width="2.33203125" customWidth="1"/>
    <col min="14614" max="14615" width="8" customWidth="1"/>
    <col min="14841" max="14841" width="14.5546875" bestFit="1" customWidth="1"/>
    <col min="14842" max="14856" width="5" customWidth="1"/>
    <col min="14857" max="14865" width="0" hidden="1" customWidth="1"/>
    <col min="14866" max="14868" width="8" customWidth="1"/>
    <col min="14869" max="14869" width="2.33203125" customWidth="1"/>
    <col min="14870" max="14871" width="8" customWidth="1"/>
    <col min="15097" max="15097" width="14.5546875" bestFit="1" customWidth="1"/>
    <col min="15098" max="15112" width="5" customWidth="1"/>
    <col min="15113" max="15121" width="0" hidden="1" customWidth="1"/>
    <col min="15122" max="15124" width="8" customWidth="1"/>
    <col min="15125" max="15125" width="2.33203125" customWidth="1"/>
    <col min="15126" max="15127" width="8" customWidth="1"/>
    <col min="15353" max="15353" width="14.5546875" bestFit="1" customWidth="1"/>
    <col min="15354" max="15368" width="5" customWidth="1"/>
    <col min="15369" max="15377" width="0" hidden="1" customWidth="1"/>
    <col min="15378" max="15380" width="8" customWidth="1"/>
    <col min="15381" max="15381" width="2.33203125" customWidth="1"/>
    <col min="15382" max="15383" width="8" customWidth="1"/>
    <col min="15609" max="15609" width="14.5546875" bestFit="1" customWidth="1"/>
    <col min="15610" max="15624" width="5" customWidth="1"/>
    <col min="15625" max="15633" width="0" hidden="1" customWidth="1"/>
    <col min="15634" max="15636" width="8" customWidth="1"/>
    <col min="15637" max="15637" width="2.33203125" customWidth="1"/>
    <col min="15638" max="15639" width="8" customWidth="1"/>
    <col min="15865" max="15865" width="14.5546875" bestFit="1" customWidth="1"/>
    <col min="15866" max="15880" width="5" customWidth="1"/>
    <col min="15881" max="15889" width="0" hidden="1" customWidth="1"/>
    <col min="15890" max="15892" width="8" customWidth="1"/>
    <col min="15893" max="15893" width="2.33203125" customWidth="1"/>
    <col min="15894" max="15895" width="8" customWidth="1"/>
    <col min="16121" max="16121" width="14.5546875" bestFit="1" customWidth="1"/>
    <col min="16122" max="16136" width="5" customWidth="1"/>
    <col min="16137" max="16145" width="0" hidden="1" customWidth="1"/>
    <col min="16146" max="16148" width="8" customWidth="1"/>
    <col min="16149" max="16149" width="2.33203125" customWidth="1"/>
    <col min="16150" max="16151" width="8" customWidth="1"/>
  </cols>
  <sheetData>
    <row r="1" spans="1:23" x14ac:dyDescent="0.3">
      <c r="A1" s="270" t="s">
        <v>50</v>
      </c>
      <c r="B1" s="271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7" t="s">
        <v>39</v>
      </c>
      <c r="P1" s="259"/>
      <c r="Q1" s="261"/>
      <c r="R1" s="268" t="s">
        <v>22</v>
      </c>
      <c r="S1" s="259" t="s">
        <v>23</v>
      </c>
      <c r="T1" s="259" t="s">
        <v>24</v>
      </c>
      <c r="U1" s="259"/>
      <c r="V1" s="259"/>
      <c r="W1" s="261"/>
    </row>
    <row r="2" spans="1:23" ht="15" thickBot="1" x14ac:dyDescent="0.35">
      <c r="A2" s="272"/>
      <c r="B2" s="273"/>
      <c r="C2" s="244" t="str">
        <f>B3</f>
        <v>Kolín A</v>
      </c>
      <c r="D2" s="260"/>
      <c r="E2" s="262"/>
      <c r="F2" s="244" t="str">
        <f>B4</f>
        <v>Raškovice A</v>
      </c>
      <c r="G2" s="260"/>
      <c r="H2" s="262"/>
      <c r="I2" s="244" t="str">
        <f>B5</f>
        <v>Polanka A</v>
      </c>
      <c r="J2" s="260"/>
      <c r="K2" s="262"/>
      <c r="L2" s="244" t="str">
        <f>B6</f>
        <v>Polanka C</v>
      </c>
      <c r="M2" s="260"/>
      <c r="N2" s="262"/>
      <c r="O2" s="244" t="str">
        <f>B7</f>
        <v>Volejbal Ostrava A</v>
      </c>
      <c r="P2" s="260"/>
      <c r="Q2" s="262"/>
      <c r="R2" s="269"/>
      <c r="S2" s="260"/>
      <c r="T2" s="260"/>
      <c r="U2" s="260"/>
      <c r="V2" s="260"/>
      <c r="W2" s="262"/>
    </row>
    <row r="3" spans="1:23" ht="21" x14ac:dyDescent="0.3">
      <c r="A3" s="18" t="s">
        <v>18</v>
      </c>
      <c r="B3" s="19" t="s">
        <v>43</v>
      </c>
      <c r="C3" s="136"/>
      <c r="D3" s="137"/>
      <c r="E3" s="138"/>
      <c r="F3" s="23">
        <v>12</v>
      </c>
      <c r="G3" s="24" t="s">
        <v>26</v>
      </c>
      <c r="H3" s="25">
        <v>21</v>
      </c>
      <c r="I3" s="23">
        <v>13</v>
      </c>
      <c r="J3" s="24" t="s">
        <v>26</v>
      </c>
      <c r="K3" s="25">
        <v>11</v>
      </c>
      <c r="L3" s="23">
        <v>22</v>
      </c>
      <c r="M3" s="24" t="s">
        <v>26</v>
      </c>
      <c r="N3" s="25">
        <v>14</v>
      </c>
      <c r="O3" s="23">
        <v>40</v>
      </c>
      <c r="P3" s="24" t="s">
        <v>26</v>
      </c>
      <c r="Q3" s="25">
        <v>6</v>
      </c>
      <c r="R3" s="98">
        <f>SUM(IF(C3&gt;E3,1,0),IF(F3&gt;H3,1,0),IF(I3&gt;K3,1,0),IF(L3&gt;N3,1,0),IF(O3&gt;Q3,1,0))</f>
        <v>3</v>
      </c>
      <c r="S3" s="75">
        <v>2</v>
      </c>
      <c r="T3" s="24">
        <f>C3+F3+I3+L3+O3</f>
        <v>87</v>
      </c>
      <c r="U3" s="24" t="s">
        <v>26</v>
      </c>
      <c r="V3" s="24">
        <f>H3+K3+N3+Q3+E3</f>
        <v>52</v>
      </c>
      <c r="W3" s="25">
        <f>T3/V3</f>
        <v>1.6730769230769231</v>
      </c>
    </row>
    <row r="4" spans="1:23" ht="21" x14ac:dyDescent="0.3">
      <c r="A4" s="34" t="s">
        <v>19</v>
      </c>
      <c r="B4" s="97" t="s">
        <v>27</v>
      </c>
      <c r="C4" s="95">
        <f>H3</f>
        <v>21</v>
      </c>
      <c r="D4" s="96" t="s">
        <v>26</v>
      </c>
      <c r="E4" s="94">
        <f>F3</f>
        <v>12</v>
      </c>
      <c r="F4" s="139"/>
      <c r="G4" s="140"/>
      <c r="H4" s="141"/>
      <c r="I4" s="90">
        <v>27</v>
      </c>
      <c r="J4" s="54" t="s">
        <v>26</v>
      </c>
      <c r="K4" s="89">
        <v>12</v>
      </c>
      <c r="L4" s="90">
        <v>19</v>
      </c>
      <c r="M4" s="54" t="s">
        <v>26</v>
      </c>
      <c r="N4" s="89">
        <v>17</v>
      </c>
      <c r="O4" s="90">
        <v>34</v>
      </c>
      <c r="P4" s="54" t="s">
        <v>26</v>
      </c>
      <c r="Q4" s="89">
        <v>7</v>
      </c>
      <c r="R4" s="88">
        <f>SUM(IF(C4&gt;E4,1,0),IF(F4&gt;H4,1,0),IF(I4&gt;K4,1,0),IF(L4&gt;N4,1,0),IF(O4&gt;Q4,1,0))</f>
        <v>4</v>
      </c>
      <c r="S4" s="163">
        <v>1</v>
      </c>
      <c r="T4" s="54">
        <f>C4+F4+I4+L4+O4</f>
        <v>101</v>
      </c>
      <c r="U4" s="54" t="s">
        <v>26</v>
      </c>
      <c r="V4" s="54">
        <f>H4+K4+N4+Q4+E4</f>
        <v>48</v>
      </c>
      <c r="W4" s="89">
        <f>T4/V4</f>
        <v>2.1041666666666665</v>
      </c>
    </row>
    <row r="5" spans="1:23" ht="21" x14ac:dyDescent="0.3">
      <c r="A5" s="34" t="s">
        <v>20</v>
      </c>
      <c r="B5" s="97" t="s">
        <v>29</v>
      </c>
      <c r="C5" s="95">
        <f>K3</f>
        <v>11</v>
      </c>
      <c r="D5" s="96" t="s">
        <v>26</v>
      </c>
      <c r="E5" s="94">
        <f>I3</f>
        <v>13</v>
      </c>
      <c r="F5" s="95">
        <f>K4</f>
        <v>12</v>
      </c>
      <c r="G5" s="96" t="s">
        <v>26</v>
      </c>
      <c r="H5" s="94">
        <f>I4</f>
        <v>27</v>
      </c>
      <c r="I5" s="139"/>
      <c r="J5" s="140"/>
      <c r="K5" s="141"/>
      <c r="L5" s="90">
        <v>9</v>
      </c>
      <c r="M5" s="54" t="s">
        <v>26</v>
      </c>
      <c r="N5" s="89">
        <v>31</v>
      </c>
      <c r="O5" s="90">
        <v>47</v>
      </c>
      <c r="P5" s="54" t="s">
        <v>26</v>
      </c>
      <c r="Q5" s="89">
        <v>2</v>
      </c>
      <c r="R5" s="88">
        <f>SUM(IF(C5&gt;E5,1,0),IF(F5&gt;H5,1,0),IF(I5&gt;K5,1,0),IF(L5&gt;N5,1,0),IF(O5&gt;Q5,1,0))</f>
        <v>1</v>
      </c>
      <c r="S5" s="163">
        <v>4</v>
      </c>
      <c r="T5" s="54">
        <f>C5+F5+I5+L5+O5</f>
        <v>79</v>
      </c>
      <c r="U5" s="54" t="s">
        <v>26</v>
      </c>
      <c r="V5" s="54">
        <f>H5+K5+N5+Q5+E5</f>
        <v>73</v>
      </c>
      <c r="W5" s="89">
        <f>T5/V5</f>
        <v>1.0821917808219179</v>
      </c>
    </row>
    <row r="6" spans="1:23" ht="21" x14ac:dyDescent="0.3">
      <c r="A6" s="34" t="s">
        <v>21</v>
      </c>
      <c r="B6" s="97" t="s">
        <v>30</v>
      </c>
      <c r="C6" s="95">
        <f>N3</f>
        <v>14</v>
      </c>
      <c r="D6" s="96" t="s">
        <v>26</v>
      </c>
      <c r="E6" s="94">
        <f>L3</f>
        <v>22</v>
      </c>
      <c r="F6" s="95">
        <f>N4</f>
        <v>17</v>
      </c>
      <c r="G6" s="96" t="s">
        <v>26</v>
      </c>
      <c r="H6" s="94">
        <f>L4</f>
        <v>19</v>
      </c>
      <c r="I6" s="95">
        <f>N5</f>
        <v>31</v>
      </c>
      <c r="J6" s="96" t="s">
        <v>26</v>
      </c>
      <c r="K6" s="94">
        <f>L5</f>
        <v>9</v>
      </c>
      <c r="L6" s="139"/>
      <c r="M6" s="140"/>
      <c r="N6" s="141"/>
      <c r="O6" s="90">
        <v>48</v>
      </c>
      <c r="P6" s="54" t="s">
        <v>26</v>
      </c>
      <c r="Q6" s="89">
        <v>6</v>
      </c>
      <c r="R6" s="88">
        <f>SUM(IF(C6&gt;E6,1,0),IF(F6&gt;H6,1,0),IF(I6&gt;K6,1,0),IF(L6&gt;N6,1,0),IF(O6&gt;Q6,1,0))</f>
        <v>2</v>
      </c>
      <c r="S6" s="163">
        <v>3</v>
      </c>
      <c r="T6" s="54">
        <f>C6+F6+I6+L6+O6</f>
        <v>110</v>
      </c>
      <c r="U6" s="54" t="s">
        <v>26</v>
      </c>
      <c r="V6" s="54">
        <f>H6+K6+N6+Q6+E6</f>
        <v>56</v>
      </c>
      <c r="W6" s="89">
        <f>T6/V6</f>
        <v>1.9642857142857142</v>
      </c>
    </row>
    <row r="7" spans="1:23" ht="21.6" thickBot="1" x14ac:dyDescent="0.35">
      <c r="A7" s="17" t="s">
        <v>39</v>
      </c>
      <c r="B7" s="55" t="s">
        <v>41</v>
      </c>
      <c r="C7" s="56">
        <f>Q3</f>
        <v>6</v>
      </c>
      <c r="D7" s="57" t="s">
        <v>26</v>
      </c>
      <c r="E7" s="58">
        <f>O3</f>
        <v>40</v>
      </c>
      <c r="F7" s="56">
        <f>Q4</f>
        <v>7</v>
      </c>
      <c r="G7" s="57" t="s">
        <v>26</v>
      </c>
      <c r="H7" s="58">
        <f>O4</f>
        <v>34</v>
      </c>
      <c r="I7" s="56">
        <f>Q5</f>
        <v>2</v>
      </c>
      <c r="J7" s="57" t="s">
        <v>26</v>
      </c>
      <c r="K7" s="58">
        <f>O5</f>
        <v>47</v>
      </c>
      <c r="L7" s="56">
        <f>Q6</f>
        <v>6</v>
      </c>
      <c r="M7" s="57" t="s">
        <v>26</v>
      </c>
      <c r="N7" s="58">
        <f>O6</f>
        <v>48</v>
      </c>
      <c r="O7" s="159"/>
      <c r="P7" s="160"/>
      <c r="Q7" s="161"/>
      <c r="R7" s="82">
        <f>SUM(IF(C7&gt;E7,1,0),IF(F7&gt;H7,1,0),IF(I7&gt;K7,1,0),IF(L7&gt;N7,1,0),IF(O7&gt;Q7,1,0))</f>
        <v>0</v>
      </c>
      <c r="S7" s="162">
        <v>5</v>
      </c>
      <c r="T7" s="80">
        <f>C7+F7+I7+L7+O7</f>
        <v>21</v>
      </c>
      <c r="U7" s="80" t="s">
        <v>26</v>
      </c>
      <c r="V7" s="80">
        <f>H7+K7+N7+Q7+E7</f>
        <v>169</v>
      </c>
      <c r="W7" s="79">
        <f>T7/V7</f>
        <v>0.1242603550295858</v>
      </c>
    </row>
    <row r="8" spans="1:23" x14ac:dyDescent="0.3">
      <c r="B8" s="109"/>
    </row>
  </sheetData>
  <mergeCells count="14">
    <mergeCell ref="A1:B2"/>
    <mergeCell ref="C1:E1"/>
    <mergeCell ref="F1:H1"/>
    <mergeCell ref="I1:K1"/>
    <mergeCell ref="L1:N1"/>
    <mergeCell ref="S1:S2"/>
    <mergeCell ref="T1:W2"/>
    <mergeCell ref="C2:E2"/>
    <mergeCell ref="F2:H2"/>
    <mergeCell ref="I2:K2"/>
    <mergeCell ref="L2:N2"/>
    <mergeCell ref="O2:Q2"/>
    <mergeCell ref="O1:Q1"/>
    <mergeCell ref="R1:R2"/>
  </mergeCells>
  <pageMargins left="0.7" right="0.7" top="0.78740157499999996" bottom="0.78740157499999996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D011D-43D7-45C0-915A-2CF757C10175}">
  <sheetPr>
    <tabColor rgb="FFFF0000"/>
  </sheetPr>
  <dimension ref="A1:W8"/>
  <sheetViews>
    <sheetView workbookViewId="0">
      <selection activeCell="B26" sqref="B26"/>
    </sheetView>
  </sheetViews>
  <sheetFormatPr defaultRowHeight="14.4" x14ac:dyDescent="0.3"/>
  <cols>
    <col min="2" max="2" width="14.5546875" bestFit="1" customWidth="1"/>
    <col min="3" max="17" width="5" customWidth="1"/>
    <col min="18" max="20" width="8" customWidth="1"/>
    <col min="21" max="21" width="2.33203125" customWidth="1"/>
    <col min="22" max="22" width="8" customWidth="1"/>
    <col min="23" max="23" width="12.44140625" customWidth="1"/>
    <col min="249" max="249" width="14.5546875" bestFit="1" customWidth="1"/>
    <col min="250" max="264" width="5" customWidth="1"/>
    <col min="265" max="273" width="0" hidden="1" customWidth="1"/>
    <col min="274" max="276" width="8" customWidth="1"/>
    <col min="277" max="277" width="2.33203125" customWidth="1"/>
    <col min="278" max="279" width="8" customWidth="1"/>
    <col min="505" max="505" width="14.5546875" bestFit="1" customWidth="1"/>
    <col min="506" max="520" width="5" customWidth="1"/>
    <col min="521" max="529" width="0" hidden="1" customWidth="1"/>
    <col min="530" max="532" width="8" customWidth="1"/>
    <col min="533" max="533" width="2.33203125" customWidth="1"/>
    <col min="534" max="535" width="8" customWidth="1"/>
    <col min="761" max="761" width="14.5546875" bestFit="1" customWidth="1"/>
    <col min="762" max="776" width="5" customWidth="1"/>
    <col min="777" max="785" width="0" hidden="1" customWidth="1"/>
    <col min="786" max="788" width="8" customWidth="1"/>
    <col min="789" max="789" width="2.33203125" customWidth="1"/>
    <col min="790" max="791" width="8" customWidth="1"/>
    <col min="1017" max="1017" width="14.5546875" bestFit="1" customWidth="1"/>
    <col min="1018" max="1032" width="5" customWidth="1"/>
    <col min="1033" max="1041" width="0" hidden="1" customWidth="1"/>
    <col min="1042" max="1044" width="8" customWidth="1"/>
    <col min="1045" max="1045" width="2.33203125" customWidth="1"/>
    <col min="1046" max="1047" width="8" customWidth="1"/>
    <col min="1273" max="1273" width="14.5546875" bestFit="1" customWidth="1"/>
    <col min="1274" max="1288" width="5" customWidth="1"/>
    <col min="1289" max="1297" width="0" hidden="1" customWidth="1"/>
    <col min="1298" max="1300" width="8" customWidth="1"/>
    <col min="1301" max="1301" width="2.33203125" customWidth="1"/>
    <col min="1302" max="1303" width="8" customWidth="1"/>
    <col min="1529" max="1529" width="14.5546875" bestFit="1" customWidth="1"/>
    <col min="1530" max="1544" width="5" customWidth="1"/>
    <col min="1545" max="1553" width="0" hidden="1" customWidth="1"/>
    <col min="1554" max="1556" width="8" customWidth="1"/>
    <col min="1557" max="1557" width="2.33203125" customWidth="1"/>
    <col min="1558" max="1559" width="8" customWidth="1"/>
    <col min="1785" max="1785" width="14.5546875" bestFit="1" customWidth="1"/>
    <col min="1786" max="1800" width="5" customWidth="1"/>
    <col min="1801" max="1809" width="0" hidden="1" customWidth="1"/>
    <col min="1810" max="1812" width="8" customWidth="1"/>
    <col min="1813" max="1813" width="2.33203125" customWidth="1"/>
    <col min="1814" max="1815" width="8" customWidth="1"/>
    <col min="2041" max="2041" width="14.5546875" bestFit="1" customWidth="1"/>
    <col min="2042" max="2056" width="5" customWidth="1"/>
    <col min="2057" max="2065" width="0" hidden="1" customWidth="1"/>
    <col min="2066" max="2068" width="8" customWidth="1"/>
    <col min="2069" max="2069" width="2.33203125" customWidth="1"/>
    <col min="2070" max="2071" width="8" customWidth="1"/>
    <col min="2297" max="2297" width="14.5546875" bestFit="1" customWidth="1"/>
    <col min="2298" max="2312" width="5" customWidth="1"/>
    <col min="2313" max="2321" width="0" hidden="1" customWidth="1"/>
    <col min="2322" max="2324" width="8" customWidth="1"/>
    <col min="2325" max="2325" width="2.33203125" customWidth="1"/>
    <col min="2326" max="2327" width="8" customWidth="1"/>
    <col min="2553" max="2553" width="14.5546875" bestFit="1" customWidth="1"/>
    <col min="2554" max="2568" width="5" customWidth="1"/>
    <col min="2569" max="2577" width="0" hidden="1" customWidth="1"/>
    <col min="2578" max="2580" width="8" customWidth="1"/>
    <col min="2581" max="2581" width="2.33203125" customWidth="1"/>
    <col min="2582" max="2583" width="8" customWidth="1"/>
    <col min="2809" max="2809" width="14.5546875" bestFit="1" customWidth="1"/>
    <col min="2810" max="2824" width="5" customWidth="1"/>
    <col min="2825" max="2833" width="0" hidden="1" customWidth="1"/>
    <col min="2834" max="2836" width="8" customWidth="1"/>
    <col min="2837" max="2837" width="2.33203125" customWidth="1"/>
    <col min="2838" max="2839" width="8" customWidth="1"/>
    <col min="3065" max="3065" width="14.5546875" bestFit="1" customWidth="1"/>
    <col min="3066" max="3080" width="5" customWidth="1"/>
    <col min="3081" max="3089" width="0" hidden="1" customWidth="1"/>
    <col min="3090" max="3092" width="8" customWidth="1"/>
    <col min="3093" max="3093" width="2.33203125" customWidth="1"/>
    <col min="3094" max="3095" width="8" customWidth="1"/>
    <col min="3321" max="3321" width="14.5546875" bestFit="1" customWidth="1"/>
    <col min="3322" max="3336" width="5" customWidth="1"/>
    <col min="3337" max="3345" width="0" hidden="1" customWidth="1"/>
    <col min="3346" max="3348" width="8" customWidth="1"/>
    <col min="3349" max="3349" width="2.33203125" customWidth="1"/>
    <col min="3350" max="3351" width="8" customWidth="1"/>
    <col min="3577" max="3577" width="14.5546875" bestFit="1" customWidth="1"/>
    <col min="3578" max="3592" width="5" customWidth="1"/>
    <col min="3593" max="3601" width="0" hidden="1" customWidth="1"/>
    <col min="3602" max="3604" width="8" customWidth="1"/>
    <col min="3605" max="3605" width="2.33203125" customWidth="1"/>
    <col min="3606" max="3607" width="8" customWidth="1"/>
    <col min="3833" max="3833" width="14.5546875" bestFit="1" customWidth="1"/>
    <col min="3834" max="3848" width="5" customWidth="1"/>
    <col min="3849" max="3857" width="0" hidden="1" customWidth="1"/>
    <col min="3858" max="3860" width="8" customWidth="1"/>
    <col min="3861" max="3861" width="2.33203125" customWidth="1"/>
    <col min="3862" max="3863" width="8" customWidth="1"/>
    <col min="4089" max="4089" width="14.5546875" bestFit="1" customWidth="1"/>
    <col min="4090" max="4104" width="5" customWidth="1"/>
    <col min="4105" max="4113" width="0" hidden="1" customWidth="1"/>
    <col min="4114" max="4116" width="8" customWidth="1"/>
    <col min="4117" max="4117" width="2.33203125" customWidth="1"/>
    <col min="4118" max="4119" width="8" customWidth="1"/>
    <col min="4345" max="4345" width="14.5546875" bestFit="1" customWidth="1"/>
    <col min="4346" max="4360" width="5" customWidth="1"/>
    <col min="4361" max="4369" width="0" hidden="1" customWidth="1"/>
    <col min="4370" max="4372" width="8" customWidth="1"/>
    <col min="4373" max="4373" width="2.33203125" customWidth="1"/>
    <col min="4374" max="4375" width="8" customWidth="1"/>
    <col min="4601" max="4601" width="14.5546875" bestFit="1" customWidth="1"/>
    <col min="4602" max="4616" width="5" customWidth="1"/>
    <col min="4617" max="4625" width="0" hidden="1" customWidth="1"/>
    <col min="4626" max="4628" width="8" customWidth="1"/>
    <col min="4629" max="4629" width="2.33203125" customWidth="1"/>
    <col min="4630" max="4631" width="8" customWidth="1"/>
    <col min="4857" max="4857" width="14.5546875" bestFit="1" customWidth="1"/>
    <col min="4858" max="4872" width="5" customWidth="1"/>
    <col min="4873" max="4881" width="0" hidden="1" customWidth="1"/>
    <col min="4882" max="4884" width="8" customWidth="1"/>
    <col min="4885" max="4885" width="2.33203125" customWidth="1"/>
    <col min="4886" max="4887" width="8" customWidth="1"/>
    <col min="5113" max="5113" width="14.5546875" bestFit="1" customWidth="1"/>
    <col min="5114" max="5128" width="5" customWidth="1"/>
    <col min="5129" max="5137" width="0" hidden="1" customWidth="1"/>
    <col min="5138" max="5140" width="8" customWidth="1"/>
    <col min="5141" max="5141" width="2.33203125" customWidth="1"/>
    <col min="5142" max="5143" width="8" customWidth="1"/>
    <col min="5369" max="5369" width="14.5546875" bestFit="1" customWidth="1"/>
    <col min="5370" max="5384" width="5" customWidth="1"/>
    <col min="5385" max="5393" width="0" hidden="1" customWidth="1"/>
    <col min="5394" max="5396" width="8" customWidth="1"/>
    <col min="5397" max="5397" width="2.33203125" customWidth="1"/>
    <col min="5398" max="5399" width="8" customWidth="1"/>
    <col min="5625" max="5625" width="14.5546875" bestFit="1" customWidth="1"/>
    <col min="5626" max="5640" width="5" customWidth="1"/>
    <col min="5641" max="5649" width="0" hidden="1" customWidth="1"/>
    <col min="5650" max="5652" width="8" customWidth="1"/>
    <col min="5653" max="5653" width="2.33203125" customWidth="1"/>
    <col min="5654" max="5655" width="8" customWidth="1"/>
    <col min="5881" max="5881" width="14.5546875" bestFit="1" customWidth="1"/>
    <col min="5882" max="5896" width="5" customWidth="1"/>
    <col min="5897" max="5905" width="0" hidden="1" customWidth="1"/>
    <col min="5906" max="5908" width="8" customWidth="1"/>
    <col min="5909" max="5909" width="2.33203125" customWidth="1"/>
    <col min="5910" max="5911" width="8" customWidth="1"/>
    <col min="6137" max="6137" width="14.5546875" bestFit="1" customWidth="1"/>
    <col min="6138" max="6152" width="5" customWidth="1"/>
    <col min="6153" max="6161" width="0" hidden="1" customWidth="1"/>
    <col min="6162" max="6164" width="8" customWidth="1"/>
    <col min="6165" max="6165" width="2.33203125" customWidth="1"/>
    <col min="6166" max="6167" width="8" customWidth="1"/>
    <col min="6393" max="6393" width="14.5546875" bestFit="1" customWidth="1"/>
    <col min="6394" max="6408" width="5" customWidth="1"/>
    <col min="6409" max="6417" width="0" hidden="1" customWidth="1"/>
    <col min="6418" max="6420" width="8" customWidth="1"/>
    <col min="6421" max="6421" width="2.33203125" customWidth="1"/>
    <col min="6422" max="6423" width="8" customWidth="1"/>
    <col min="6649" max="6649" width="14.5546875" bestFit="1" customWidth="1"/>
    <col min="6650" max="6664" width="5" customWidth="1"/>
    <col min="6665" max="6673" width="0" hidden="1" customWidth="1"/>
    <col min="6674" max="6676" width="8" customWidth="1"/>
    <col min="6677" max="6677" width="2.33203125" customWidth="1"/>
    <col min="6678" max="6679" width="8" customWidth="1"/>
    <col min="6905" max="6905" width="14.5546875" bestFit="1" customWidth="1"/>
    <col min="6906" max="6920" width="5" customWidth="1"/>
    <col min="6921" max="6929" width="0" hidden="1" customWidth="1"/>
    <col min="6930" max="6932" width="8" customWidth="1"/>
    <col min="6933" max="6933" width="2.33203125" customWidth="1"/>
    <col min="6934" max="6935" width="8" customWidth="1"/>
    <col min="7161" max="7161" width="14.5546875" bestFit="1" customWidth="1"/>
    <col min="7162" max="7176" width="5" customWidth="1"/>
    <col min="7177" max="7185" width="0" hidden="1" customWidth="1"/>
    <col min="7186" max="7188" width="8" customWidth="1"/>
    <col min="7189" max="7189" width="2.33203125" customWidth="1"/>
    <col min="7190" max="7191" width="8" customWidth="1"/>
    <col min="7417" max="7417" width="14.5546875" bestFit="1" customWidth="1"/>
    <col min="7418" max="7432" width="5" customWidth="1"/>
    <col min="7433" max="7441" width="0" hidden="1" customWidth="1"/>
    <col min="7442" max="7444" width="8" customWidth="1"/>
    <col min="7445" max="7445" width="2.33203125" customWidth="1"/>
    <col min="7446" max="7447" width="8" customWidth="1"/>
    <col min="7673" max="7673" width="14.5546875" bestFit="1" customWidth="1"/>
    <col min="7674" max="7688" width="5" customWidth="1"/>
    <col min="7689" max="7697" width="0" hidden="1" customWidth="1"/>
    <col min="7698" max="7700" width="8" customWidth="1"/>
    <col min="7701" max="7701" width="2.33203125" customWidth="1"/>
    <col min="7702" max="7703" width="8" customWidth="1"/>
    <col min="7929" max="7929" width="14.5546875" bestFit="1" customWidth="1"/>
    <col min="7930" max="7944" width="5" customWidth="1"/>
    <col min="7945" max="7953" width="0" hidden="1" customWidth="1"/>
    <col min="7954" max="7956" width="8" customWidth="1"/>
    <col min="7957" max="7957" width="2.33203125" customWidth="1"/>
    <col min="7958" max="7959" width="8" customWidth="1"/>
    <col min="8185" max="8185" width="14.5546875" bestFit="1" customWidth="1"/>
    <col min="8186" max="8200" width="5" customWidth="1"/>
    <col min="8201" max="8209" width="0" hidden="1" customWidth="1"/>
    <col min="8210" max="8212" width="8" customWidth="1"/>
    <col min="8213" max="8213" width="2.33203125" customWidth="1"/>
    <col min="8214" max="8215" width="8" customWidth="1"/>
    <col min="8441" max="8441" width="14.5546875" bestFit="1" customWidth="1"/>
    <col min="8442" max="8456" width="5" customWidth="1"/>
    <col min="8457" max="8465" width="0" hidden="1" customWidth="1"/>
    <col min="8466" max="8468" width="8" customWidth="1"/>
    <col min="8469" max="8469" width="2.33203125" customWidth="1"/>
    <col min="8470" max="8471" width="8" customWidth="1"/>
    <col min="8697" max="8697" width="14.5546875" bestFit="1" customWidth="1"/>
    <col min="8698" max="8712" width="5" customWidth="1"/>
    <col min="8713" max="8721" width="0" hidden="1" customWidth="1"/>
    <col min="8722" max="8724" width="8" customWidth="1"/>
    <col min="8725" max="8725" width="2.33203125" customWidth="1"/>
    <col min="8726" max="8727" width="8" customWidth="1"/>
    <col min="8953" max="8953" width="14.5546875" bestFit="1" customWidth="1"/>
    <col min="8954" max="8968" width="5" customWidth="1"/>
    <col min="8969" max="8977" width="0" hidden="1" customWidth="1"/>
    <col min="8978" max="8980" width="8" customWidth="1"/>
    <col min="8981" max="8981" width="2.33203125" customWidth="1"/>
    <col min="8982" max="8983" width="8" customWidth="1"/>
    <col min="9209" max="9209" width="14.5546875" bestFit="1" customWidth="1"/>
    <col min="9210" max="9224" width="5" customWidth="1"/>
    <col min="9225" max="9233" width="0" hidden="1" customWidth="1"/>
    <col min="9234" max="9236" width="8" customWidth="1"/>
    <col min="9237" max="9237" width="2.33203125" customWidth="1"/>
    <col min="9238" max="9239" width="8" customWidth="1"/>
    <col min="9465" max="9465" width="14.5546875" bestFit="1" customWidth="1"/>
    <col min="9466" max="9480" width="5" customWidth="1"/>
    <col min="9481" max="9489" width="0" hidden="1" customWidth="1"/>
    <col min="9490" max="9492" width="8" customWidth="1"/>
    <col min="9493" max="9493" width="2.33203125" customWidth="1"/>
    <col min="9494" max="9495" width="8" customWidth="1"/>
    <col min="9721" max="9721" width="14.5546875" bestFit="1" customWidth="1"/>
    <col min="9722" max="9736" width="5" customWidth="1"/>
    <col min="9737" max="9745" width="0" hidden="1" customWidth="1"/>
    <col min="9746" max="9748" width="8" customWidth="1"/>
    <col min="9749" max="9749" width="2.33203125" customWidth="1"/>
    <col min="9750" max="9751" width="8" customWidth="1"/>
    <col min="9977" max="9977" width="14.5546875" bestFit="1" customWidth="1"/>
    <col min="9978" max="9992" width="5" customWidth="1"/>
    <col min="9993" max="10001" width="0" hidden="1" customWidth="1"/>
    <col min="10002" max="10004" width="8" customWidth="1"/>
    <col min="10005" max="10005" width="2.33203125" customWidth="1"/>
    <col min="10006" max="10007" width="8" customWidth="1"/>
    <col min="10233" max="10233" width="14.5546875" bestFit="1" customWidth="1"/>
    <col min="10234" max="10248" width="5" customWidth="1"/>
    <col min="10249" max="10257" width="0" hidden="1" customWidth="1"/>
    <col min="10258" max="10260" width="8" customWidth="1"/>
    <col min="10261" max="10261" width="2.33203125" customWidth="1"/>
    <col min="10262" max="10263" width="8" customWidth="1"/>
    <col min="10489" max="10489" width="14.5546875" bestFit="1" customWidth="1"/>
    <col min="10490" max="10504" width="5" customWidth="1"/>
    <col min="10505" max="10513" width="0" hidden="1" customWidth="1"/>
    <col min="10514" max="10516" width="8" customWidth="1"/>
    <col min="10517" max="10517" width="2.33203125" customWidth="1"/>
    <col min="10518" max="10519" width="8" customWidth="1"/>
    <col min="10745" max="10745" width="14.5546875" bestFit="1" customWidth="1"/>
    <col min="10746" max="10760" width="5" customWidth="1"/>
    <col min="10761" max="10769" width="0" hidden="1" customWidth="1"/>
    <col min="10770" max="10772" width="8" customWidth="1"/>
    <col min="10773" max="10773" width="2.33203125" customWidth="1"/>
    <col min="10774" max="10775" width="8" customWidth="1"/>
    <col min="11001" max="11001" width="14.5546875" bestFit="1" customWidth="1"/>
    <col min="11002" max="11016" width="5" customWidth="1"/>
    <col min="11017" max="11025" width="0" hidden="1" customWidth="1"/>
    <col min="11026" max="11028" width="8" customWidth="1"/>
    <col min="11029" max="11029" width="2.33203125" customWidth="1"/>
    <col min="11030" max="11031" width="8" customWidth="1"/>
    <col min="11257" max="11257" width="14.5546875" bestFit="1" customWidth="1"/>
    <col min="11258" max="11272" width="5" customWidth="1"/>
    <col min="11273" max="11281" width="0" hidden="1" customWidth="1"/>
    <col min="11282" max="11284" width="8" customWidth="1"/>
    <col min="11285" max="11285" width="2.33203125" customWidth="1"/>
    <col min="11286" max="11287" width="8" customWidth="1"/>
    <col min="11513" max="11513" width="14.5546875" bestFit="1" customWidth="1"/>
    <col min="11514" max="11528" width="5" customWidth="1"/>
    <col min="11529" max="11537" width="0" hidden="1" customWidth="1"/>
    <col min="11538" max="11540" width="8" customWidth="1"/>
    <col min="11541" max="11541" width="2.33203125" customWidth="1"/>
    <col min="11542" max="11543" width="8" customWidth="1"/>
    <col min="11769" max="11769" width="14.5546875" bestFit="1" customWidth="1"/>
    <col min="11770" max="11784" width="5" customWidth="1"/>
    <col min="11785" max="11793" width="0" hidden="1" customWidth="1"/>
    <col min="11794" max="11796" width="8" customWidth="1"/>
    <col min="11797" max="11797" width="2.33203125" customWidth="1"/>
    <col min="11798" max="11799" width="8" customWidth="1"/>
    <col min="12025" max="12025" width="14.5546875" bestFit="1" customWidth="1"/>
    <col min="12026" max="12040" width="5" customWidth="1"/>
    <col min="12041" max="12049" width="0" hidden="1" customWidth="1"/>
    <col min="12050" max="12052" width="8" customWidth="1"/>
    <col min="12053" max="12053" width="2.33203125" customWidth="1"/>
    <col min="12054" max="12055" width="8" customWidth="1"/>
    <col min="12281" max="12281" width="14.5546875" bestFit="1" customWidth="1"/>
    <col min="12282" max="12296" width="5" customWidth="1"/>
    <col min="12297" max="12305" width="0" hidden="1" customWidth="1"/>
    <col min="12306" max="12308" width="8" customWidth="1"/>
    <col min="12309" max="12309" width="2.33203125" customWidth="1"/>
    <col min="12310" max="12311" width="8" customWidth="1"/>
    <col min="12537" max="12537" width="14.5546875" bestFit="1" customWidth="1"/>
    <col min="12538" max="12552" width="5" customWidth="1"/>
    <col min="12553" max="12561" width="0" hidden="1" customWidth="1"/>
    <col min="12562" max="12564" width="8" customWidth="1"/>
    <col min="12565" max="12565" width="2.33203125" customWidth="1"/>
    <col min="12566" max="12567" width="8" customWidth="1"/>
    <col min="12793" max="12793" width="14.5546875" bestFit="1" customWidth="1"/>
    <col min="12794" max="12808" width="5" customWidth="1"/>
    <col min="12809" max="12817" width="0" hidden="1" customWidth="1"/>
    <col min="12818" max="12820" width="8" customWidth="1"/>
    <col min="12821" max="12821" width="2.33203125" customWidth="1"/>
    <col min="12822" max="12823" width="8" customWidth="1"/>
    <col min="13049" max="13049" width="14.5546875" bestFit="1" customWidth="1"/>
    <col min="13050" max="13064" width="5" customWidth="1"/>
    <col min="13065" max="13073" width="0" hidden="1" customWidth="1"/>
    <col min="13074" max="13076" width="8" customWidth="1"/>
    <col min="13077" max="13077" width="2.33203125" customWidth="1"/>
    <col min="13078" max="13079" width="8" customWidth="1"/>
    <col min="13305" max="13305" width="14.5546875" bestFit="1" customWidth="1"/>
    <col min="13306" max="13320" width="5" customWidth="1"/>
    <col min="13321" max="13329" width="0" hidden="1" customWidth="1"/>
    <col min="13330" max="13332" width="8" customWidth="1"/>
    <col min="13333" max="13333" width="2.33203125" customWidth="1"/>
    <col min="13334" max="13335" width="8" customWidth="1"/>
    <col min="13561" max="13561" width="14.5546875" bestFit="1" customWidth="1"/>
    <col min="13562" max="13576" width="5" customWidth="1"/>
    <col min="13577" max="13585" width="0" hidden="1" customWidth="1"/>
    <col min="13586" max="13588" width="8" customWidth="1"/>
    <col min="13589" max="13589" width="2.33203125" customWidth="1"/>
    <col min="13590" max="13591" width="8" customWidth="1"/>
    <col min="13817" max="13817" width="14.5546875" bestFit="1" customWidth="1"/>
    <col min="13818" max="13832" width="5" customWidth="1"/>
    <col min="13833" max="13841" width="0" hidden="1" customWidth="1"/>
    <col min="13842" max="13844" width="8" customWidth="1"/>
    <col min="13845" max="13845" width="2.33203125" customWidth="1"/>
    <col min="13846" max="13847" width="8" customWidth="1"/>
    <col min="14073" max="14073" width="14.5546875" bestFit="1" customWidth="1"/>
    <col min="14074" max="14088" width="5" customWidth="1"/>
    <col min="14089" max="14097" width="0" hidden="1" customWidth="1"/>
    <col min="14098" max="14100" width="8" customWidth="1"/>
    <col min="14101" max="14101" width="2.33203125" customWidth="1"/>
    <col min="14102" max="14103" width="8" customWidth="1"/>
    <col min="14329" max="14329" width="14.5546875" bestFit="1" customWidth="1"/>
    <col min="14330" max="14344" width="5" customWidth="1"/>
    <col min="14345" max="14353" width="0" hidden="1" customWidth="1"/>
    <col min="14354" max="14356" width="8" customWidth="1"/>
    <col min="14357" max="14357" width="2.33203125" customWidth="1"/>
    <col min="14358" max="14359" width="8" customWidth="1"/>
    <col min="14585" max="14585" width="14.5546875" bestFit="1" customWidth="1"/>
    <col min="14586" max="14600" width="5" customWidth="1"/>
    <col min="14601" max="14609" width="0" hidden="1" customWidth="1"/>
    <col min="14610" max="14612" width="8" customWidth="1"/>
    <col min="14613" max="14613" width="2.33203125" customWidth="1"/>
    <col min="14614" max="14615" width="8" customWidth="1"/>
    <col min="14841" max="14841" width="14.5546875" bestFit="1" customWidth="1"/>
    <col min="14842" max="14856" width="5" customWidth="1"/>
    <col min="14857" max="14865" width="0" hidden="1" customWidth="1"/>
    <col min="14866" max="14868" width="8" customWidth="1"/>
    <col min="14869" max="14869" width="2.33203125" customWidth="1"/>
    <col min="14870" max="14871" width="8" customWidth="1"/>
    <col min="15097" max="15097" width="14.5546875" bestFit="1" customWidth="1"/>
    <col min="15098" max="15112" width="5" customWidth="1"/>
    <col min="15113" max="15121" width="0" hidden="1" customWidth="1"/>
    <col min="15122" max="15124" width="8" customWidth="1"/>
    <col min="15125" max="15125" width="2.33203125" customWidth="1"/>
    <col min="15126" max="15127" width="8" customWidth="1"/>
    <col min="15353" max="15353" width="14.5546875" bestFit="1" customWidth="1"/>
    <col min="15354" max="15368" width="5" customWidth="1"/>
    <col min="15369" max="15377" width="0" hidden="1" customWidth="1"/>
    <col min="15378" max="15380" width="8" customWidth="1"/>
    <col min="15381" max="15381" width="2.33203125" customWidth="1"/>
    <col min="15382" max="15383" width="8" customWidth="1"/>
    <col min="15609" max="15609" width="14.5546875" bestFit="1" customWidth="1"/>
    <col min="15610" max="15624" width="5" customWidth="1"/>
    <col min="15625" max="15633" width="0" hidden="1" customWidth="1"/>
    <col min="15634" max="15636" width="8" customWidth="1"/>
    <col min="15637" max="15637" width="2.33203125" customWidth="1"/>
    <col min="15638" max="15639" width="8" customWidth="1"/>
    <col min="15865" max="15865" width="14.5546875" bestFit="1" customWidth="1"/>
    <col min="15866" max="15880" width="5" customWidth="1"/>
    <col min="15881" max="15889" width="0" hidden="1" customWidth="1"/>
    <col min="15890" max="15892" width="8" customWidth="1"/>
    <col min="15893" max="15893" width="2.33203125" customWidth="1"/>
    <col min="15894" max="15895" width="8" customWidth="1"/>
    <col min="16121" max="16121" width="14.5546875" bestFit="1" customWidth="1"/>
    <col min="16122" max="16136" width="5" customWidth="1"/>
    <col min="16137" max="16145" width="0" hidden="1" customWidth="1"/>
    <col min="16146" max="16148" width="8" customWidth="1"/>
    <col min="16149" max="16149" width="2.33203125" customWidth="1"/>
    <col min="16150" max="16151" width="8" customWidth="1"/>
  </cols>
  <sheetData>
    <row r="1" spans="1:23" x14ac:dyDescent="0.3">
      <c r="A1" s="270" t="s">
        <v>73</v>
      </c>
      <c r="B1" s="271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7" t="s">
        <v>39</v>
      </c>
      <c r="P1" s="259"/>
      <c r="Q1" s="261"/>
      <c r="R1" s="268" t="s">
        <v>22</v>
      </c>
      <c r="S1" s="259" t="s">
        <v>23</v>
      </c>
      <c r="T1" s="259" t="s">
        <v>24</v>
      </c>
      <c r="U1" s="259"/>
      <c r="V1" s="259"/>
      <c r="W1" s="261"/>
    </row>
    <row r="2" spans="1:23" ht="15" thickBot="1" x14ac:dyDescent="0.35">
      <c r="A2" s="272"/>
      <c r="B2" s="273"/>
      <c r="C2" s="244" t="str">
        <f>B3</f>
        <v>Kvasiny A</v>
      </c>
      <c r="D2" s="260"/>
      <c r="E2" s="262"/>
      <c r="F2" s="244" t="str">
        <f>B4</f>
        <v>Polanka B</v>
      </c>
      <c r="G2" s="260"/>
      <c r="H2" s="262"/>
      <c r="I2" s="244" t="str">
        <f>B5</f>
        <v>Raškovice B</v>
      </c>
      <c r="J2" s="260"/>
      <c r="K2" s="262"/>
      <c r="L2" s="244" t="str">
        <f>B6</f>
        <v>Kolín A</v>
      </c>
      <c r="M2" s="260"/>
      <c r="N2" s="262"/>
      <c r="O2" s="244" t="str">
        <f>B7</f>
        <v>Polanka A</v>
      </c>
      <c r="P2" s="260"/>
      <c r="Q2" s="262"/>
      <c r="R2" s="269"/>
      <c r="S2" s="260"/>
      <c r="T2" s="260"/>
      <c r="U2" s="260"/>
      <c r="V2" s="260"/>
      <c r="W2" s="262"/>
    </row>
    <row r="3" spans="1:23" ht="21" x14ac:dyDescent="0.3">
      <c r="A3" s="18" t="s">
        <v>18</v>
      </c>
      <c r="B3" s="19" t="s">
        <v>25</v>
      </c>
      <c r="C3" s="136"/>
      <c r="D3" s="137"/>
      <c r="E3" s="138"/>
      <c r="F3" s="23">
        <v>28</v>
      </c>
      <c r="G3" s="24" t="s">
        <v>26</v>
      </c>
      <c r="H3" s="25">
        <v>10</v>
      </c>
      <c r="I3" s="23">
        <v>23</v>
      </c>
      <c r="J3" s="24" t="s">
        <v>26</v>
      </c>
      <c r="K3" s="25">
        <v>4</v>
      </c>
      <c r="L3" s="23">
        <v>19</v>
      </c>
      <c r="M3" s="24" t="s">
        <v>26</v>
      </c>
      <c r="N3" s="25">
        <v>11</v>
      </c>
      <c r="O3" s="23">
        <v>30</v>
      </c>
      <c r="P3" s="24" t="s">
        <v>26</v>
      </c>
      <c r="Q3" s="25">
        <v>15</v>
      </c>
      <c r="R3" s="98">
        <f>SUM(IF(C3&gt;E3,1,0),IF(F3&gt;H3,1,0),IF(I3&gt;K3,1,0),IF(L3&gt;N3,1,0),IF(O3&gt;Q3,1,0))</f>
        <v>4</v>
      </c>
      <c r="S3" s="75">
        <v>1</v>
      </c>
      <c r="T3" s="24">
        <f>C3+F3+I3+L3+O3</f>
        <v>100</v>
      </c>
      <c r="U3" s="24" t="s">
        <v>26</v>
      </c>
      <c r="V3" s="24">
        <f>H3+K3+N3+Q3+E3</f>
        <v>40</v>
      </c>
      <c r="W3" s="25">
        <f>T3/V3</f>
        <v>2.5</v>
      </c>
    </row>
    <row r="4" spans="1:23" ht="21" x14ac:dyDescent="0.3">
      <c r="A4" s="34" t="s">
        <v>19</v>
      </c>
      <c r="B4" s="97" t="s">
        <v>28</v>
      </c>
      <c r="C4" s="95">
        <f>H3</f>
        <v>10</v>
      </c>
      <c r="D4" s="96" t="s">
        <v>26</v>
      </c>
      <c r="E4" s="94">
        <f>F3</f>
        <v>28</v>
      </c>
      <c r="F4" s="139"/>
      <c r="G4" s="140"/>
      <c r="H4" s="141"/>
      <c r="I4" s="90">
        <v>16</v>
      </c>
      <c r="J4" s="54" t="s">
        <v>26</v>
      </c>
      <c r="K4" s="89">
        <v>28</v>
      </c>
      <c r="L4" s="90">
        <v>18</v>
      </c>
      <c r="M4" s="54" t="s">
        <v>26</v>
      </c>
      <c r="N4" s="89">
        <v>33</v>
      </c>
      <c r="O4" s="90">
        <v>16</v>
      </c>
      <c r="P4" s="54" t="s">
        <v>26</v>
      </c>
      <c r="Q4" s="89">
        <v>13</v>
      </c>
      <c r="R4" s="88">
        <f>SUM(IF(C4&gt;E4,1,0),IF(F4&gt;H4,1,0),IF(I4&gt;K4,1,0),IF(L4&gt;N4,1,0),IF(O4&gt;Q4,1,0))</f>
        <v>1</v>
      </c>
      <c r="S4" s="163">
        <v>5</v>
      </c>
      <c r="T4" s="54">
        <f>C4+F4+I4+L4+O4</f>
        <v>60</v>
      </c>
      <c r="U4" s="54" t="s">
        <v>26</v>
      </c>
      <c r="V4" s="54">
        <f>H4+K4+N4+Q4+E4</f>
        <v>102</v>
      </c>
      <c r="W4" s="89">
        <f>T4/V4</f>
        <v>0.58823529411764708</v>
      </c>
    </row>
    <row r="5" spans="1:23" ht="21" x14ac:dyDescent="0.3">
      <c r="A5" s="34" t="s">
        <v>20</v>
      </c>
      <c r="B5" s="97" t="s">
        <v>106</v>
      </c>
      <c r="C5" s="95">
        <f>K3</f>
        <v>4</v>
      </c>
      <c r="D5" s="96" t="s">
        <v>26</v>
      </c>
      <c r="E5" s="94">
        <f>I3</f>
        <v>23</v>
      </c>
      <c r="F5" s="95">
        <f>K4</f>
        <v>28</v>
      </c>
      <c r="G5" s="96" t="s">
        <v>26</v>
      </c>
      <c r="H5" s="94">
        <f>I4</f>
        <v>16</v>
      </c>
      <c r="I5" s="139"/>
      <c r="J5" s="140"/>
      <c r="K5" s="141"/>
      <c r="L5" s="90">
        <v>17</v>
      </c>
      <c r="M5" s="54" t="s">
        <v>26</v>
      </c>
      <c r="N5" s="89">
        <v>21</v>
      </c>
      <c r="O5" s="90">
        <v>17</v>
      </c>
      <c r="P5" s="54" t="s">
        <v>26</v>
      </c>
      <c r="Q5" s="89">
        <v>18</v>
      </c>
      <c r="R5" s="88">
        <f>SUM(IF(C5&gt;E5,1,0),IF(F5&gt;H5,1,0),IF(I5&gt;K5,1,0),IF(L5&gt;N5,1,0),IF(O5&gt;Q5,1,0))</f>
        <v>1</v>
      </c>
      <c r="S5" s="163">
        <v>3</v>
      </c>
      <c r="T5" s="54">
        <f>C5+F5+I5+L5+O5</f>
        <v>66</v>
      </c>
      <c r="U5" s="54" t="s">
        <v>26</v>
      </c>
      <c r="V5" s="54">
        <f>H5+K5+N5+Q5+E5</f>
        <v>78</v>
      </c>
      <c r="W5" s="89">
        <f>T5/V5</f>
        <v>0.84615384615384615</v>
      </c>
    </row>
    <row r="6" spans="1:23" ht="21" x14ac:dyDescent="0.3">
      <c r="A6" s="34" t="s">
        <v>21</v>
      </c>
      <c r="B6" s="97" t="s">
        <v>43</v>
      </c>
      <c r="C6" s="95">
        <f>N3</f>
        <v>11</v>
      </c>
      <c r="D6" s="96" t="s">
        <v>26</v>
      </c>
      <c r="E6" s="94">
        <f>L3</f>
        <v>19</v>
      </c>
      <c r="F6" s="95">
        <f>N4</f>
        <v>33</v>
      </c>
      <c r="G6" s="96" t="s">
        <v>26</v>
      </c>
      <c r="H6" s="94">
        <f>L4</f>
        <v>18</v>
      </c>
      <c r="I6" s="95">
        <f>N5</f>
        <v>21</v>
      </c>
      <c r="J6" s="96" t="s">
        <v>26</v>
      </c>
      <c r="K6" s="94">
        <f>L5</f>
        <v>17</v>
      </c>
      <c r="L6" s="139"/>
      <c r="M6" s="140"/>
      <c r="N6" s="141"/>
      <c r="O6" s="90">
        <v>22</v>
      </c>
      <c r="P6" s="54" t="s">
        <v>26</v>
      </c>
      <c r="Q6" s="89">
        <v>14</v>
      </c>
      <c r="R6" s="88">
        <f>SUM(IF(C6&gt;E6,1,0),IF(F6&gt;H6,1,0),IF(I6&gt;K6,1,0),IF(L6&gt;N6,1,0),IF(O6&gt;Q6,1,0))</f>
        <v>3</v>
      </c>
      <c r="S6" s="163">
        <v>2</v>
      </c>
      <c r="T6" s="54">
        <f>C6+F6+I6+L6+O6</f>
        <v>87</v>
      </c>
      <c r="U6" s="54" t="s">
        <v>26</v>
      </c>
      <c r="V6" s="54">
        <f>H6+K6+N6+Q6+E6</f>
        <v>68</v>
      </c>
      <c r="W6" s="89">
        <f>T6/V6</f>
        <v>1.2794117647058822</v>
      </c>
    </row>
    <row r="7" spans="1:23" ht="21.6" thickBot="1" x14ac:dyDescent="0.35">
      <c r="A7" s="17" t="s">
        <v>39</v>
      </c>
      <c r="B7" s="55" t="s">
        <v>29</v>
      </c>
      <c r="C7" s="56">
        <f>Q3</f>
        <v>15</v>
      </c>
      <c r="D7" s="57" t="s">
        <v>26</v>
      </c>
      <c r="E7" s="58">
        <f>O3</f>
        <v>30</v>
      </c>
      <c r="F7" s="56">
        <f>Q4</f>
        <v>13</v>
      </c>
      <c r="G7" s="57" t="s">
        <v>26</v>
      </c>
      <c r="H7" s="58">
        <f>O4</f>
        <v>16</v>
      </c>
      <c r="I7" s="56">
        <f>Q5</f>
        <v>18</v>
      </c>
      <c r="J7" s="57" t="s">
        <v>26</v>
      </c>
      <c r="K7" s="58">
        <f>O5</f>
        <v>17</v>
      </c>
      <c r="L7" s="56">
        <f>Q6</f>
        <v>14</v>
      </c>
      <c r="M7" s="57" t="s">
        <v>26</v>
      </c>
      <c r="N7" s="58">
        <f>O6</f>
        <v>22</v>
      </c>
      <c r="O7" s="159"/>
      <c r="P7" s="160"/>
      <c r="Q7" s="161"/>
      <c r="R7" s="82">
        <f>SUM(IF(C7&gt;E7,1,0),IF(F7&gt;H7,1,0),IF(I7&gt;K7,1,0),IF(L7&gt;N7,1,0),IF(O7&gt;Q7,1,0))</f>
        <v>1</v>
      </c>
      <c r="S7" s="162">
        <v>4</v>
      </c>
      <c r="T7" s="80">
        <f>C7+F7+I7+L7+O7</f>
        <v>60</v>
      </c>
      <c r="U7" s="80" t="s">
        <v>26</v>
      </c>
      <c r="V7" s="80">
        <f>H7+K7+N7+Q7+E7</f>
        <v>85</v>
      </c>
      <c r="W7" s="79">
        <f>T7/V7</f>
        <v>0.70588235294117652</v>
      </c>
    </row>
    <row r="8" spans="1:23" x14ac:dyDescent="0.3">
      <c r="B8" s="109"/>
    </row>
  </sheetData>
  <mergeCells count="14">
    <mergeCell ref="R1:R2"/>
    <mergeCell ref="S1:S2"/>
    <mergeCell ref="T1:W2"/>
    <mergeCell ref="C2:E2"/>
    <mergeCell ref="F2:H2"/>
    <mergeCell ref="I2:K2"/>
    <mergeCell ref="L2:N2"/>
    <mergeCell ref="O2:Q2"/>
    <mergeCell ref="O1:Q1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7C4E9-8EA1-46A3-8CC5-1AEB792CD278}">
  <sheetPr>
    <tabColor rgb="FFFF0000"/>
  </sheetPr>
  <dimension ref="A1:W8"/>
  <sheetViews>
    <sheetView workbookViewId="0">
      <selection activeCell="B26" sqref="B26"/>
    </sheetView>
  </sheetViews>
  <sheetFormatPr defaultRowHeight="14.4" x14ac:dyDescent="0.3"/>
  <cols>
    <col min="2" max="2" width="19.33203125" customWidth="1"/>
    <col min="3" max="17" width="5" customWidth="1"/>
    <col min="18" max="20" width="8" customWidth="1"/>
    <col min="21" max="21" width="2.33203125" customWidth="1"/>
    <col min="22" max="22" width="8" customWidth="1"/>
    <col min="23" max="23" width="12.44140625" customWidth="1"/>
    <col min="249" max="249" width="14.5546875" bestFit="1" customWidth="1"/>
    <col min="250" max="264" width="5" customWidth="1"/>
    <col min="265" max="273" width="0" hidden="1" customWidth="1"/>
    <col min="274" max="276" width="8" customWidth="1"/>
    <col min="277" max="277" width="2.33203125" customWidth="1"/>
    <col min="278" max="279" width="8" customWidth="1"/>
    <col min="505" max="505" width="14.5546875" bestFit="1" customWidth="1"/>
    <col min="506" max="520" width="5" customWidth="1"/>
    <col min="521" max="529" width="0" hidden="1" customWidth="1"/>
    <col min="530" max="532" width="8" customWidth="1"/>
    <col min="533" max="533" width="2.33203125" customWidth="1"/>
    <col min="534" max="535" width="8" customWidth="1"/>
    <col min="761" max="761" width="14.5546875" bestFit="1" customWidth="1"/>
    <col min="762" max="776" width="5" customWidth="1"/>
    <col min="777" max="785" width="0" hidden="1" customWidth="1"/>
    <col min="786" max="788" width="8" customWidth="1"/>
    <col min="789" max="789" width="2.33203125" customWidth="1"/>
    <col min="790" max="791" width="8" customWidth="1"/>
    <col min="1017" max="1017" width="14.5546875" bestFit="1" customWidth="1"/>
    <col min="1018" max="1032" width="5" customWidth="1"/>
    <col min="1033" max="1041" width="0" hidden="1" customWidth="1"/>
    <col min="1042" max="1044" width="8" customWidth="1"/>
    <col min="1045" max="1045" width="2.33203125" customWidth="1"/>
    <col min="1046" max="1047" width="8" customWidth="1"/>
    <col min="1273" max="1273" width="14.5546875" bestFit="1" customWidth="1"/>
    <col min="1274" max="1288" width="5" customWidth="1"/>
    <col min="1289" max="1297" width="0" hidden="1" customWidth="1"/>
    <col min="1298" max="1300" width="8" customWidth="1"/>
    <col min="1301" max="1301" width="2.33203125" customWidth="1"/>
    <col min="1302" max="1303" width="8" customWidth="1"/>
    <col min="1529" max="1529" width="14.5546875" bestFit="1" customWidth="1"/>
    <col min="1530" max="1544" width="5" customWidth="1"/>
    <col min="1545" max="1553" width="0" hidden="1" customWidth="1"/>
    <col min="1554" max="1556" width="8" customWidth="1"/>
    <col min="1557" max="1557" width="2.33203125" customWidth="1"/>
    <col min="1558" max="1559" width="8" customWidth="1"/>
    <col min="1785" max="1785" width="14.5546875" bestFit="1" customWidth="1"/>
    <col min="1786" max="1800" width="5" customWidth="1"/>
    <col min="1801" max="1809" width="0" hidden="1" customWidth="1"/>
    <col min="1810" max="1812" width="8" customWidth="1"/>
    <col min="1813" max="1813" width="2.33203125" customWidth="1"/>
    <col min="1814" max="1815" width="8" customWidth="1"/>
    <col min="2041" max="2041" width="14.5546875" bestFit="1" customWidth="1"/>
    <col min="2042" max="2056" width="5" customWidth="1"/>
    <col min="2057" max="2065" width="0" hidden="1" customWidth="1"/>
    <col min="2066" max="2068" width="8" customWidth="1"/>
    <col min="2069" max="2069" width="2.33203125" customWidth="1"/>
    <col min="2070" max="2071" width="8" customWidth="1"/>
    <col min="2297" max="2297" width="14.5546875" bestFit="1" customWidth="1"/>
    <col min="2298" max="2312" width="5" customWidth="1"/>
    <col min="2313" max="2321" width="0" hidden="1" customWidth="1"/>
    <col min="2322" max="2324" width="8" customWidth="1"/>
    <col min="2325" max="2325" width="2.33203125" customWidth="1"/>
    <col min="2326" max="2327" width="8" customWidth="1"/>
    <col min="2553" max="2553" width="14.5546875" bestFit="1" customWidth="1"/>
    <col min="2554" max="2568" width="5" customWidth="1"/>
    <col min="2569" max="2577" width="0" hidden="1" customWidth="1"/>
    <col min="2578" max="2580" width="8" customWidth="1"/>
    <col min="2581" max="2581" width="2.33203125" customWidth="1"/>
    <col min="2582" max="2583" width="8" customWidth="1"/>
    <col min="2809" max="2809" width="14.5546875" bestFit="1" customWidth="1"/>
    <col min="2810" max="2824" width="5" customWidth="1"/>
    <col min="2825" max="2833" width="0" hidden="1" customWidth="1"/>
    <col min="2834" max="2836" width="8" customWidth="1"/>
    <col min="2837" max="2837" width="2.33203125" customWidth="1"/>
    <col min="2838" max="2839" width="8" customWidth="1"/>
    <col min="3065" max="3065" width="14.5546875" bestFit="1" customWidth="1"/>
    <col min="3066" max="3080" width="5" customWidth="1"/>
    <col min="3081" max="3089" width="0" hidden="1" customWidth="1"/>
    <col min="3090" max="3092" width="8" customWidth="1"/>
    <col min="3093" max="3093" width="2.33203125" customWidth="1"/>
    <col min="3094" max="3095" width="8" customWidth="1"/>
    <col min="3321" max="3321" width="14.5546875" bestFit="1" customWidth="1"/>
    <col min="3322" max="3336" width="5" customWidth="1"/>
    <col min="3337" max="3345" width="0" hidden="1" customWidth="1"/>
    <col min="3346" max="3348" width="8" customWidth="1"/>
    <col min="3349" max="3349" width="2.33203125" customWidth="1"/>
    <col min="3350" max="3351" width="8" customWidth="1"/>
    <col min="3577" max="3577" width="14.5546875" bestFit="1" customWidth="1"/>
    <col min="3578" max="3592" width="5" customWidth="1"/>
    <col min="3593" max="3601" width="0" hidden="1" customWidth="1"/>
    <col min="3602" max="3604" width="8" customWidth="1"/>
    <col min="3605" max="3605" width="2.33203125" customWidth="1"/>
    <col min="3606" max="3607" width="8" customWidth="1"/>
    <col min="3833" max="3833" width="14.5546875" bestFit="1" customWidth="1"/>
    <col min="3834" max="3848" width="5" customWidth="1"/>
    <col min="3849" max="3857" width="0" hidden="1" customWidth="1"/>
    <col min="3858" max="3860" width="8" customWidth="1"/>
    <col min="3861" max="3861" width="2.33203125" customWidth="1"/>
    <col min="3862" max="3863" width="8" customWidth="1"/>
    <col min="4089" max="4089" width="14.5546875" bestFit="1" customWidth="1"/>
    <col min="4090" max="4104" width="5" customWidth="1"/>
    <col min="4105" max="4113" width="0" hidden="1" customWidth="1"/>
    <col min="4114" max="4116" width="8" customWidth="1"/>
    <col min="4117" max="4117" width="2.33203125" customWidth="1"/>
    <col min="4118" max="4119" width="8" customWidth="1"/>
    <col min="4345" max="4345" width="14.5546875" bestFit="1" customWidth="1"/>
    <col min="4346" max="4360" width="5" customWidth="1"/>
    <col min="4361" max="4369" width="0" hidden="1" customWidth="1"/>
    <col min="4370" max="4372" width="8" customWidth="1"/>
    <col min="4373" max="4373" width="2.33203125" customWidth="1"/>
    <col min="4374" max="4375" width="8" customWidth="1"/>
    <col min="4601" max="4601" width="14.5546875" bestFit="1" customWidth="1"/>
    <col min="4602" max="4616" width="5" customWidth="1"/>
    <col min="4617" max="4625" width="0" hidden="1" customWidth="1"/>
    <col min="4626" max="4628" width="8" customWidth="1"/>
    <col min="4629" max="4629" width="2.33203125" customWidth="1"/>
    <col min="4630" max="4631" width="8" customWidth="1"/>
    <col min="4857" max="4857" width="14.5546875" bestFit="1" customWidth="1"/>
    <col min="4858" max="4872" width="5" customWidth="1"/>
    <col min="4873" max="4881" width="0" hidden="1" customWidth="1"/>
    <col min="4882" max="4884" width="8" customWidth="1"/>
    <col min="4885" max="4885" width="2.33203125" customWidth="1"/>
    <col min="4886" max="4887" width="8" customWidth="1"/>
    <col min="5113" max="5113" width="14.5546875" bestFit="1" customWidth="1"/>
    <col min="5114" max="5128" width="5" customWidth="1"/>
    <col min="5129" max="5137" width="0" hidden="1" customWidth="1"/>
    <col min="5138" max="5140" width="8" customWidth="1"/>
    <col min="5141" max="5141" width="2.33203125" customWidth="1"/>
    <col min="5142" max="5143" width="8" customWidth="1"/>
    <col min="5369" max="5369" width="14.5546875" bestFit="1" customWidth="1"/>
    <col min="5370" max="5384" width="5" customWidth="1"/>
    <col min="5385" max="5393" width="0" hidden="1" customWidth="1"/>
    <col min="5394" max="5396" width="8" customWidth="1"/>
    <col min="5397" max="5397" width="2.33203125" customWidth="1"/>
    <col min="5398" max="5399" width="8" customWidth="1"/>
    <col min="5625" max="5625" width="14.5546875" bestFit="1" customWidth="1"/>
    <col min="5626" max="5640" width="5" customWidth="1"/>
    <col min="5641" max="5649" width="0" hidden="1" customWidth="1"/>
    <col min="5650" max="5652" width="8" customWidth="1"/>
    <col min="5653" max="5653" width="2.33203125" customWidth="1"/>
    <col min="5654" max="5655" width="8" customWidth="1"/>
    <col min="5881" max="5881" width="14.5546875" bestFit="1" customWidth="1"/>
    <col min="5882" max="5896" width="5" customWidth="1"/>
    <col min="5897" max="5905" width="0" hidden="1" customWidth="1"/>
    <col min="5906" max="5908" width="8" customWidth="1"/>
    <col min="5909" max="5909" width="2.33203125" customWidth="1"/>
    <col min="5910" max="5911" width="8" customWidth="1"/>
    <col min="6137" max="6137" width="14.5546875" bestFit="1" customWidth="1"/>
    <col min="6138" max="6152" width="5" customWidth="1"/>
    <col min="6153" max="6161" width="0" hidden="1" customWidth="1"/>
    <col min="6162" max="6164" width="8" customWidth="1"/>
    <col min="6165" max="6165" width="2.33203125" customWidth="1"/>
    <col min="6166" max="6167" width="8" customWidth="1"/>
    <col min="6393" max="6393" width="14.5546875" bestFit="1" customWidth="1"/>
    <col min="6394" max="6408" width="5" customWidth="1"/>
    <col min="6409" max="6417" width="0" hidden="1" customWidth="1"/>
    <col min="6418" max="6420" width="8" customWidth="1"/>
    <col min="6421" max="6421" width="2.33203125" customWidth="1"/>
    <col min="6422" max="6423" width="8" customWidth="1"/>
    <col min="6649" max="6649" width="14.5546875" bestFit="1" customWidth="1"/>
    <col min="6650" max="6664" width="5" customWidth="1"/>
    <col min="6665" max="6673" width="0" hidden="1" customWidth="1"/>
    <col min="6674" max="6676" width="8" customWidth="1"/>
    <col min="6677" max="6677" width="2.33203125" customWidth="1"/>
    <col min="6678" max="6679" width="8" customWidth="1"/>
    <col min="6905" max="6905" width="14.5546875" bestFit="1" customWidth="1"/>
    <col min="6906" max="6920" width="5" customWidth="1"/>
    <col min="6921" max="6929" width="0" hidden="1" customWidth="1"/>
    <col min="6930" max="6932" width="8" customWidth="1"/>
    <col min="6933" max="6933" width="2.33203125" customWidth="1"/>
    <col min="6934" max="6935" width="8" customWidth="1"/>
    <col min="7161" max="7161" width="14.5546875" bestFit="1" customWidth="1"/>
    <col min="7162" max="7176" width="5" customWidth="1"/>
    <col min="7177" max="7185" width="0" hidden="1" customWidth="1"/>
    <col min="7186" max="7188" width="8" customWidth="1"/>
    <col min="7189" max="7189" width="2.33203125" customWidth="1"/>
    <col min="7190" max="7191" width="8" customWidth="1"/>
    <col min="7417" max="7417" width="14.5546875" bestFit="1" customWidth="1"/>
    <col min="7418" max="7432" width="5" customWidth="1"/>
    <col min="7433" max="7441" width="0" hidden="1" customWidth="1"/>
    <col min="7442" max="7444" width="8" customWidth="1"/>
    <col min="7445" max="7445" width="2.33203125" customWidth="1"/>
    <col min="7446" max="7447" width="8" customWidth="1"/>
    <col min="7673" max="7673" width="14.5546875" bestFit="1" customWidth="1"/>
    <col min="7674" max="7688" width="5" customWidth="1"/>
    <col min="7689" max="7697" width="0" hidden="1" customWidth="1"/>
    <col min="7698" max="7700" width="8" customWidth="1"/>
    <col min="7701" max="7701" width="2.33203125" customWidth="1"/>
    <col min="7702" max="7703" width="8" customWidth="1"/>
    <col min="7929" max="7929" width="14.5546875" bestFit="1" customWidth="1"/>
    <col min="7930" max="7944" width="5" customWidth="1"/>
    <col min="7945" max="7953" width="0" hidden="1" customWidth="1"/>
    <col min="7954" max="7956" width="8" customWidth="1"/>
    <col min="7957" max="7957" width="2.33203125" customWidth="1"/>
    <col min="7958" max="7959" width="8" customWidth="1"/>
    <col min="8185" max="8185" width="14.5546875" bestFit="1" customWidth="1"/>
    <col min="8186" max="8200" width="5" customWidth="1"/>
    <col min="8201" max="8209" width="0" hidden="1" customWidth="1"/>
    <col min="8210" max="8212" width="8" customWidth="1"/>
    <col min="8213" max="8213" width="2.33203125" customWidth="1"/>
    <col min="8214" max="8215" width="8" customWidth="1"/>
    <col min="8441" max="8441" width="14.5546875" bestFit="1" customWidth="1"/>
    <col min="8442" max="8456" width="5" customWidth="1"/>
    <col min="8457" max="8465" width="0" hidden="1" customWidth="1"/>
    <col min="8466" max="8468" width="8" customWidth="1"/>
    <col min="8469" max="8469" width="2.33203125" customWidth="1"/>
    <col min="8470" max="8471" width="8" customWidth="1"/>
    <col min="8697" max="8697" width="14.5546875" bestFit="1" customWidth="1"/>
    <col min="8698" max="8712" width="5" customWidth="1"/>
    <col min="8713" max="8721" width="0" hidden="1" customWidth="1"/>
    <col min="8722" max="8724" width="8" customWidth="1"/>
    <col min="8725" max="8725" width="2.33203125" customWidth="1"/>
    <col min="8726" max="8727" width="8" customWidth="1"/>
    <col min="8953" max="8953" width="14.5546875" bestFit="1" customWidth="1"/>
    <col min="8954" max="8968" width="5" customWidth="1"/>
    <col min="8969" max="8977" width="0" hidden="1" customWidth="1"/>
    <col min="8978" max="8980" width="8" customWidth="1"/>
    <col min="8981" max="8981" width="2.33203125" customWidth="1"/>
    <col min="8982" max="8983" width="8" customWidth="1"/>
    <col min="9209" max="9209" width="14.5546875" bestFit="1" customWidth="1"/>
    <col min="9210" max="9224" width="5" customWidth="1"/>
    <col min="9225" max="9233" width="0" hidden="1" customWidth="1"/>
    <col min="9234" max="9236" width="8" customWidth="1"/>
    <col min="9237" max="9237" width="2.33203125" customWidth="1"/>
    <col min="9238" max="9239" width="8" customWidth="1"/>
    <col min="9465" max="9465" width="14.5546875" bestFit="1" customWidth="1"/>
    <col min="9466" max="9480" width="5" customWidth="1"/>
    <col min="9481" max="9489" width="0" hidden="1" customWidth="1"/>
    <col min="9490" max="9492" width="8" customWidth="1"/>
    <col min="9493" max="9493" width="2.33203125" customWidth="1"/>
    <col min="9494" max="9495" width="8" customWidth="1"/>
    <col min="9721" max="9721" width="14.5546875" bestFit="1" customWidth="1"/>
    <col min="9722" max="9736" width="5" customWidth="1"/>
    <col min="9737" max="9745" width="0" hidden="1" customWidth="1"/>
    <col min="9746" max="9748" width="8" customWidth="1"/>
    <col min="9749" max="9749" width="2.33203125" customWidth="1"/>
    <col min="9750" max="9751" width="8" customWidth="1"/>
    <col min="9977" max="9977" width="14.5546875" bestFit="1" customWidth="1"/>
    <col min="9978" max="9992" width="5" customWidth="1"/>
    <col min="9993" max="10001" width="0" hidden="1" customWidth="1"/>
    <col min="10002" max="10004" width="8" customWidth="1"/>
    <col min="10005" max="10005" width="2.33203125" customWidth="1"/>
    <col min="10006" max="10007" width="8" customWidth="1"/>
    <col min="10233" max="10233" width="14.5546875" bestFit="1" customWidth="1"/>
    <col min="10234" max="10248" width="5" customWidth="1"/>
    <col min="10249" max="10257" width="0" hidden="1" customWidth="1"/>
    <col min="10258" max="10260" width="8" customWidth="1"/>
    <col min="10261" max="10261" width="2.33203125" customWidth="1"/>
    <col min="10262" max="10263" width="8" customWidth="1"/>
    <col min="10489" max="10489" width="14.5546875" bestFit="1" customWidth="1"/>
    <col min="10490" max="10504" width="5" customWidth="1"/>
    <col min="10505" max="10513" width="0" hidden="1" customWidth="1"/>
    <col min="10514" max="10516" width="8" customWidth="1"/>
    <col min="10517" max="10517" width="2.33203125" customWidth="1"/>
    <col min="10518" max="10519" width="8" customWidth="1"/>
    <col min="10745" max="10745" width="14.5546875" bestFit="1" customWidth="1"/>
    <col min="10746" max="10760" width="5" customWidth="1"/>
    <col min="10761" max="10769" width="0" hidden="1" customWidth="1"/>
    <col min="10770" max="10772" width="8" customWidth="1"/>
    <col min="10773" max="10773" width="2.33203125" customWidth="1"/>
    <col min="10774" max="10775" width="8" customWidth="1"/>
    <col min="11001" max="11001" width="14.5546875" bestFit="1" customWidth="1"/>
    <col min="11002" max="11016" width="5" customWidth="1"/>
    <col min="11017" max="11025" width="0" hidden="1" customWidth="1"/>
    <col min="11026" max="11028" width="8" customWidth="1"/>
    <col min="11029" max="11029" width="2.33203125" customWidth="1"/>
    <col min="11030" max="11031" width="8" customWidth="1"/>
    <col min="11257" max="11257" width="14.5546875" bestFit="1" customWidth="1"/>
    <col min="11258" max="11272" width="5" customWidth="1"/>
    <col min="11273" max="11281" width="0" hidden="1" customWidth="1"/>
    <col min="11282" max="11284" width="8" customWidth="1"/>
    <col min="11285" max="11285" width="2.33203125" customWidth="1"/>
    <col min="11286" max="11287" width="8" customWidth="1"/>
    <col min="11513" max="11513" width="14.5546875" bestFit="1" customWidth="1"/>
    <col min="11514" max="11528" width="5" customWidth="1"/>
    <col min="11529" max="11537" width="0" hidden="1" customWidth="1"/>
    <col min="11538" max="11540" width="8" customWidth="1"/>
    <col min="11541" max="11541" width="2.33203125" customWidth="1"/>
    <col min="11542" max="11543" width="8" customWidth="1"/>
    <col min="11769" max="11769" width="14.5546875" bestFit="1" customWidth="1"/>
    <col min="11770" max="11784" width="5" customWidth="1"/>
    <col min="11785" max="11793" width="0" hidden="1" customWidth="1"/>
    <col min="11794" max="11796" width="8" customWidth="1"/>
    <col min="11797" max="11797" width="2.33203125" customWidth="1"/>
    <col min="11798" max="11799" width="8" customWidth="1"/>
    <col min="12025" max="12025" width="14.5546875" bestFit="1" customWidth="1"/>
    <col min="12026" max="12040" width="5" customWidth="1"/>
    <col min="12041" max="12049" width="0" hidden="1" customWidth="1"/>
    <col min="12050" max="12052" width="8" customWidth="1"/>
    <col min="12053" max="12053" width="2.33203125" customWidth="1"/>
    <col min="12054" max="12055" width="8" customWidth="1"/>
    <col min="12281" max="12281" width="14.5546875" bestFit="1" customWidth="1"/>
    <col min="12282" max="12296" width="5" customWidth="1"/>
    <col min="12297" max="12305" width="0" hidden="1" customWidth="1"/>
    <col min="12306" max="12308" width="8" customWidth="1"/>
    <col min="12309" max="12309" width="2.33203125" customWidth="1"/>
    <col min="12310" max="12311" width="8" customWidth="1"/>
    <col min="12537" max="12537" width="14.5546875" bestFit="1" customWidth="1"/>
    <col min="12538" max="12552" width="5" customWidth="1"/>
    <col min="12553" max="12561" width="0" hidden="1" customWidth="1"/>
    <col min="12562" max="12564" width="8" customWidth="1"/>
    <col min="12565" max="12565" width="2.33203125" customWidth="1"/>
    <col min="12566" max="12567" width="8" customWidth="1"/>
    <col min="12793" max="12793" width="14.5546875" bestFit="1" customWidth="1"/>
    <col min="12794" max="12808" width="5" customWidth="1"/>
    <col min="12809" max="12817" width="0" hidden="1" customWidth="1"/>
    <col min="12818" max="12820" width="8" customWidth="1"/>
    <col min="12821" max="12821" width="2.33203125" customWidth="1"/>
    <col min="12822" max="12823" width="8" customWidth="1"/>
    <col min="13049" max="13049" width="14.5546875" bestFit="1" customWidth="1"/>
    <col min="13050" max="13064" width="5" customWidth="1"/>
    <col min="13065" max="13073" width="0" hidden="1" customWidth="1"/>
    <col min="13074" max="13076" width="8" customWidth="1"/>
    <col min="13077" max="13077" width="2.33203125" customWidth="1"/>
    <col min="13078" max="13079" width="8" customWidth="1"/>
    <col min="13305" max="13305" width="14.5546875" bestFit="1" customWidth="1"/>
    <col min="13306" max="13320" width="5" customWidth="1"/>
    <col min="13321" max="13329" width="0" hidden="1" customWidth="1"/>
    <col min="13330" max="13332" width="8" customWidth="1"/>
    <col min="13333" max="13333" width="2.33203125" customWidth="1"/>
    <col min="13334" max="13335" width="8" customWidth="1"/>
    <col min="13561" max="13561" width="14.5546875" bestFit="1" customWidth="1"/>
    <col min="13562" max="13576" width="5" customWidth="1"/>
    <col min="13577" max="13585" width="0" hidden="1" customWidth="1"/>
    <col min="13586" max="13588" width="8" customWidth="1"/>
    <col min="13589" max="13589" width="2.33203125" customWidth="1"/>
    <col min="13590" max="13591" width="8" customWidth="1"/>
    <col min="13817" max="13817" width="14.5546875" bestFit="1" customWidth="1"/>
    <col min="13818" max="13832" width="5" customWidth="1"/>
    <col min="13833" max="13841" width="0" hidden="1" customWidth="1"/>
    <col min="13842" max="13844" width="8" customWidth="1"/>
    <col min="13845" max="13845" width="2.33203125" customWidth="1"/>
    <col min="13846" max="13847" width="8" customWidth="1"/>
    <col min="14073" max="14073" width="14.5546875" bestFit="1" customWidth="1"/>
    <col min="14074" max="14088" width="5" customWidth="1"/>
    <col min="14089" max="14097" width="0" hidden="1" customWidth="1"/>
    <col min="14098" max="14100" width="8" customWidth="1"/>
    <col min="14101" max="14101" width="2.33203125" customWidth="1"/>
    <col min="14102" max="14103" width="8" customWidth="1"/>
    <col min="14329" max="14329" width="14.5546875" bestFit="1" customWidth="1"/>
    <col min="14330" max="14344" width="5" customWidth="1"/>
    <col min="14345" max="14353" width="0" hidden="1" customWidth="1"/>
    <col min="14354" max="14356" width="8" customWidth="1"/>
    <col min="14357" max="14357" width="2.33203125" customWidth="1"/>
    <col min="14358" max="14359" width="8" customWidth="1"/>
    <col min="14585" max="14585" width="14.5546875" bestFit="1" customWidth="1"/>
    <col min="14586" max="14600" width="5" customWidth="1"/>
    <col min="14601" max="14609" width="0" hidden="1" customWidth="1"/>
    <col min="14610" max="14612" width="8" customWidth="1"/>
    <col min="14613" max="14613" width="2.33203125" customWidth="1"/>
    <col min="14614" max="14615" width="8" customWidth="1"/>
    <col min="14841" max="14841" width="14.5546875" bestFit="1" customWidth="1"/>
    <col min="14842" max="14856" width="5" customWidth="1"/>
    <col min="14857" max="14865" width="0" hidden="1" customWidth="1"/>
    <col min="14866" max="14868" width="8" customWidth="1"/>
    <col min="14869" max="14869" width="2.33203125" customWidth="1"/>
    <col min="14870" max="14871" width="8" customWidth="1"/>
    <col min="15097" max="15097" width="14.5546875" bestFit="1" customWidth="1"/>
    <col min="15098" max="15112" width="5" customWidth="1"/>
    <col min="15113" max="15121" width="0" hidden="1" customWidth="1"/>
    <col min="15122" max="15124" width="8" customWidth="1"/>
    <col min="15125" max="15125" width="2.33203125" customWidth="1"/>
    <col min="15126" max="15127" width="8" customWidth="1"/>
    <col min="15353" max="15353" width="14.5546875" bestFit="1" customWidth="1"/>
    <col min="15354" max="15368" width="5" customWidth="1"/>
    <col min="15369" max="15377" width="0" hidden="1" customWidth="1"/>
    <col min="15378" max="15380" width="8" customWidth="1"/>
    <col min="15381" max="15381" width="2.33203125" customWidth="1"/>
    <col min="15382" max="15383" width="8" customWidth="1"/>
    <col min="15609" max="15609" width="14.5546875" bestFit="1" customWidth="1"/>
    <col min="15610" max="15624" width="5" customWidth="1"/>
    <col min="15625" max="15633" width="0" hidden="1" customWidth="1"/>
    <col min="15634" max="15636" width="8" customWidth="1"/>
    <col min="15637" max="15637" width="2.33203125" customWidth="1"/>
    <col min="15638" max="15639" width="8" customWidth="1"/>
    <col min="15865" max="15865" width="14.5546875" bestFit="1" customWidth="1"/>
    <col min="15866" max="15880" width="5" customWidth="1"/>
    <col min="15881" max="15889" width="0" hidden="1" customWidth="1"/>
    <col min="15890" max="15892" width="8" customWidth="1"/>
    <col min="15893" max="15893" width="2.33203125" customWidth="1"/>
    <col min="15894" max="15895" width="8" customWidth="1"/>
    <col min="16121" max="16121" width="14.5546875" bestFit="1" customWidth="1"/>
    <col min="16122" max="16136" width="5" customWidth="1"/>
    <col min="16137" max="16145" width="0" hidden="1" customWidth="1"/>
    <col min="16146" max="16148" width="8" customWidth="1"/>
    <col min="16149" max="16149" width="2.33203125" customWidth="1"/>
    <col min="16150" max="16151" width="8" customWidth="1"/>
  </cols>
  <sheetData>
    <row r="1" spans="1:23" x14ac:dyDescent="0.3">
      <c r="A1" s="270" t="s">
        <v>74</v>
      </c>
      <c r="B1" s="271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7" t="s">
        <v>39</v>
      </c>
      <c r="P1" s="259"/>
      <c r="Q1" s="261"/>
      <c r="R1" s="268" t="s">
        <v>22</v>
      </c>
      <c r="S1" s="259" t="s">
        <v>23</v>
      </c>
      <c r="T1" s="259" t="s">
        <v>24</v>
      </c>
      <c r="U1" s="259"/>
      <c r="V1" s="259"/>
      <c r="W1" s="261"/>
    </row>
    <row r="2" spans="1:23" ht="15" thickBot="1" x14ac:dyDescent="0.35">
      <c r="A2" s="272"/>
      <c r="B2" s="273"/>
      <c r="C2" s="244" t="str">
        <f>B3</f>
        <v>Raškovice A</v>
      </c>
      <c r="D2" s="260"/>
      <c r="E2" s="262"/>
      <c r="F2" s="244" t="str">
        <f>B4</f>
        <v>Polanka C</v>
      </c>
      <c r="G2" s="260"/>
      <c r="H2" s="262"/>
      <c r="I2" s="244" t="str">
        <f>B5</f>
        <v>Volejbal Ostrava A</v>
      </c>
      <c r="J2" s="260"/>
      <c r="K2" s="262"/>
      <c r="L2" s="244" t="str">
        <f>B6</f>
        <v>Znojmo A</v>
      </c>
      <c r="M2" s="260"/>
      <c r="N2" s="262"/>
      <c r="O2" s="244" t="str">
        <f>B7</f>
        <v>Břeclav A</v>
      </c>
      <c r="P2" s="260"/>
      <c r="Q2" s="262"/>
      <c r="R2" s="269"/>
      <c r="S2" s="260"/>
      <c r="T2" s="260"/>
      <c r="U2" s="260"/>
      <c r="V2" s="260"/>
      <c r="W2" s="262"/>
    </row>
    <row r="3" spans="1:23" ht="21" x14ac:dyDescent="0.3">
      <c r="A3" s="18" t="s">
        <v>18</v>
      </c>
      <c r="B3" s="19" t="s">
        <v>27</v>
      </c>
      <c r="C3" s="136"/>
      <c r="D3" s="137"/>
      <c r="E3" s="138"/>
      <c r="F3" s="23">
        <v>19</v>
      </c>
      <c r="G3" s="24" t="s">
        <v>26</v>
      </c>
      <c r="H3" s="25">
        <v>9</v>
      </c>
      <c r="I3" s="23">
        <v>37</v>
      </c>
      <c r="J3" s="24" t="s">
        <v>26</v>
      </c>
      <c r="K3" s="25">
        <v>4</v>
      </c>
      <c r="L3" s="23">
        <v>14</v>
      </c>
      <c r="M3" s="24" t="s">
        <v>26</v>
      </c>
      <c r="N3" s="25">
        <v>16</v>
      </c>
      <c r="O3" s="23">
        <v>30</v>
      </c>
      <c r="P3" s="24" t="s">
        <v>26</v>
      </c>
      <c r="Q3" s="25">
        <v>9</v>
      </c>
      <c r="R3" s="98">
        <f>SUM(IF(C3&gt;E3,1,0),IF(F3&gt;H3,1,0),IF(I3&gt;K3,1,0),IF(L3&gt;N3,1,0),IF(O3&gt;Q3,1,0))</f>
        <v>3</v>
      </c>
      <c r="S3" s="75">
        <v>2</v>
      </c>
      <c r="T3" s="24">
        <f>C3+F3+I3+L3+O3</f>
        <v>100</v>
      </c>
      <c r="U3" s="24" t="s">
        <v>26</v>
      </c>
      <c r="V3" s="24">
        <f>H3+K3+N3+Q3+E3</f>
        <v>38</v>
      </c>
      <c r="W3" s="25">
        <f>T3/V3</f>
        <v>2.6315789473684212</v>
      </c>
    </row>
    <row r="4" spans="1:23" ht="21" x14ac:dyDescent="0.3">
      <c r="A4" s="34" t="s">
        <v>19</v>
      </c>
      <c r="B4" s="97" t="s">
        <v>30</v>
      </c>
      <c r="C4" s="95">
        <f>H3</f>
        <v>9</v>
      </c>
      <c r="D4" s="96" t="s">
        <v>26</v>
      </c>
      <c r="E4" s="94">
        <f>F3</f>
        <v>19</v>
      </c>
      <c r="F4" s="139"/>
      <c r="G4" s="140"/>
      <c r="H4" s="141"/>
      <c r="I4" s="90">
        <v>50</v>
      </c>
      <c r="J4" s="54" t="s">
        <v>26</v>
      </c>
      <c r="K4" s="89">
        <v>7</v>
      </c>
      <c r="L4" s="90">
        <v>20</v>
      </c>
      <c r="M4" s="54" t="s">
        <v>26</v>
      </c>
      <c r="N4" s="89">
        <v>31</v>
      </c>
      <c r="O4" s="90">
        <v>14</v>
      </c>
      <c r="P4" s="54" t="s">
        <v>26</v>
      </c>
      <c r="Q4" s="89">
        <v>10</v>
      </c>
      <c r="R4" s="88">
        <f>SUM(IF(C4&gt;E4,1,0),IF(F4&gt;H4,1,0),IF(I4&gt;K4,1,0),IF(L4&gt;N4,1,0),IF(O4&gt;Q4,1,0))</f>
        <v>2</v>
      </c>
      <c r="S4" s="163">
        <v>3</v>
      </c>
      <c r="T4" s="54">
        <f>C4+F4+I4+L4+O4</f>
        <v>93</v>
      </c>
      <c r="U4" s="54" t="s">
        <v>26</v>
      </c>
      <c r="V4" s="54">
        <f>H4+K4+N4+Q4+E4</f>
        <v>67</v>
      </c>
      <c r="W4" s="89">
        <f>T4/V4</f>
        <v>1.3880597014925373</v>
      </c>
    </row>
    <row r="5" spans="1:23" ht="21" x14ac:dyDescent="0.3">
      <c r="A5" s="34" t="s">
        <v>20</v>
      </c>
      <c r="B5" s="97" t="s">
        <v>41</v>
      </c>
      <c r="C5" s="95">
        <f>K3</f>
        <v>4</v>
      </c>
      <c r="D5" s="96" t="s">
        <v>26</v>
      </c>
      <c r="E5" s="94">
        <f>I3</f>
        <v>37</v>
      </c>
      <c r="F5" s="95">
        <f>K4</f>
        <v>7</v>
      </c>
      <c r="G5" s="96" t="s">
        <v>26</v>
      </c>
      <c r="H5" s="94">
        <f>I4</f>
        <v>50</v>
      </c>
      <c r="I5" s="139"/>
      <c r="J5" s="140"/>
      <c r="K5" s="141"/>
      <c r="L5" s="90">
        <v>10</v>
      </c>
      <c r="M5" s="54" t="s">
        <v>26</v>
      </c>
      <c r="N5" s="89">
        <v>38</v>
      </c>
      <c r="O5" s="90">
        <v>14</v>
      </c>
      <c r="P5" s="54" t="s">
        <v>26</v>
      </c>
      <c r="Q5" s="89">
        <v>29</v>
      </c>
      <c r="R5" s="88">
        <f>SUM(IF(C5&gt;E5,1,0),IF(F5&gt;H5,1,0),IF(I5&gt;K5,1,0),IF(L5&gt;N5,1,0),IF(O5&gt;Q5,1,0))</f>
        <v>0</v>
      </c>
      <c r="S5" s="163">
        <v>5</v>
      </c>
      <c r="T5" s="54">
        <f>C5+F5+I5+L5+O5</f>
        <v>35</v>
      </c>
      <c r="U5" s="54" t="s">
        <v>26</v>
      </c>
      <c r="V5" s="54">
        <f>H5+K5+N5+Q5+E5</f>
        <v>154</v>
      </c>
      <c r="W5" s="89">
        <f>T5/V5</f>
        <v>0.22727272727272727</v>
      </c>
    </row>
    <row r="6" spans="1:23" ht="21" x14ac:dyDescent="0.3">
      <c r="A6" s="34" t="s">
        <v>21</v>
      </c>
      <c r="B6" s="97" t="s">
        <v>107</v>
      </c>
      <c r="C6" s="95">
        <f>N3</f>
        <v>16</v>
      </c>
      <c r="D6" s="96" t="s">
        <v>26</v>
      </c>
      <c r="E6" s="94">
        <f>L3</f>
        <v>14</v>
      </c>
      <c r="F6" s="95">
        <f>N4</f>
        <v>31</v>
      </c>
      <c r="G6" s="96" t="s">
        <v>26</v>
      </c>
      <c r="H6" s="94">
        <f>L4</f>
        <v>20</v>
      </c>
      <c r="I6" s="95">
        <f>N5</f>
        <v>38</v>
      </c>
      <c r="J6" s="96" t="s">
        <v>26</v>
      </c>
      <c r="K6" s="94">
        <f>L5</f>
        <v>10</v>
      </c>
      <c r="L6" s="139"/>
      <c r="M6" s="140"/>
      <c r="N6" s="141"/>
      <c r="O6" s="90">
        <v>27</v>
      </c>
      <c r="P6" s="54" t="s">
        <v>26</v>
      </c>
      <c r="Q6" s="89">
        <v>7</v>
      </c>
      <c r="R6" s="88">
        <f>SUM(IF(C6&gt;E6,1,0),IF(F6&gt;H6,1,0),IF(I6&gt;K6,1,0),IF(L6&gt;N6,1,0),IF(O6&gt;Q6,1,0))</f>
        <v>4</v>
      </c>
      <c r="S6" s="163">
        <v>1</v>
      </c>
      <c r="T6" s="54">
        <f>C6+F6+I6+L6+O6</f>
        <v>112</v>
      </c>
      <c r="U6" s="54" t="s">
        <v>26</v>
      </c>
      <c r="V6" s="54">
        <f>H6+K6+N6+Q6+E6</f>
        <v>51</v>
      </c>
      <c r="W6" s="89">
        <f>T6/V6</f>
        <v>2.1960784313725492</v>
      </c>
    </row>
    <row r="7" spans="1:23" ht="21.6" thickBot="1" x14ac:dyDescent="0.35">
      <c r="A7" s="17" t="s">
        <v>39</v>
      </c>
      <c r="B7" s="55" t="s">
        <v>105</v>
      </c>
      <c r="C7" s="56">
        <f>Q3</f>
        <v>9</v>
      </c>
      <c r="D7" s="57" t="s">
        <v>26</v>
      </c>
      <c r="E7" s="58">
        <f>O3</f>
        <v>30</v>
      </c>
      <c r="F7" s="56">
        <f>Q4</f>
        <v>10</v>
      </c>
      <c r="G7" s="57" t="s">
        <v>26</v>
      </c>
      <c r="H7" s="58">
        <f>O4</f>
        <v>14</v>
      </c>
      <c r="I7" s="56">
        <f>Q5</f>
        <v>29</v>
      </c>
      <c r="J7" s="57" t="s">
        <v>26</v>
      </c>
      <c r="K7" s="58">
        <f>O5</f>
        <v>14</v>
      </c>
      <c r="L7" s="56">
        <f>Q6</f>
        <v>7</v>
      </c>
      <c r="M7" s="57" t="s">
        <v>26</v>
      </c>
      <c r="N7" s="58">
        <f>O6</f>
        <v>27</v>
      </c>
      <c r="O7" s="159"/>
      <c r="P7" s="160"/>
      <c r="Q7" s="161"/>
      <c r="R7" s="82">
        <f>SUM(IF(C7&gt;E7,1,0),IF(F7&gt;H7,1,0),IF(I7&gt;K7,1,0),IF(L7&gt;N7,1,0),IF(O7&gt;Q7,1,0))</f>
        <v>1</v>
      </c>
      <c r="S7" s="162">
        <v>4</v>
      </c>
      <c r="T7" s="80">
        <f>C7+F7+I7+L7+O7</f>
        <v>55</v>
      </c>
      <c r="U7" s="80" t="s">
        <v>26</v>
      </c>
      <c r="V7" s="80">
        <f>H7+K7+N7+Q7+E7</f>
        <v>85</v>
      </c>
      <c r="W7" s="79">
        <f>T7/V7</f>
        <v>0.6470588235294118</v>
      </c>
    </row>
    <row r="8" spans="1:23" x14ac:dyDescent="0.3">
      <c r="B8" s="109"/>
    </row>
  </sheetData>
  <mergeCells count="14">
    <mergeCell ref="R1:R2"/>
    <mergeCell ref="S1:S2"/>
    <mergeCell ref="T1:W2"/>
    <mergeCell ref="C2:E2"/>
    <mergeCell ref="F2:H2"/>
    <mergeCell ref="I2:K2"/>
    <mergeCell ref="L2:N2"/>
    <mergeCell ref="O2:Q2"/>
    <mergeCell ref="O1:Q1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3E1A3-632B-438F-8C9B-5C3229C59755}">
  <sheetPr>
    <tabColor rgb="FFFF0000"/>
  </sheetPr>
  <dimension ref="A1:W8"/>
  <sheetViews>
    <sheetView workbookViewId="0">
      <selection activeCell="M18" sqref="M18"/>
    </sheetView>
  </sheetViews>
  <sheetFormatPr defaultRowHeight="14.4" x14ac:dyDescent="0.3"/>
  <cols>
    <col min="2" max="2" width="14.5546875" bestFit="1" customWidth="1"/>
    <col min="3" max="17" width="5" customWidth="1"/>
    <col min="18" max="20" width="8" customWidth="1"/>
    <col min="21" max="21" width="2.33203125" customWidth="1"/>
    <col min="22" max="22" width="8" customWidth="1"/>
    <col min="23" max="23" width="12.44140625" customWidth="1"/>
    <col min="249" max="249" width="14.5546875" bestFit="1" customWidth="1"/>
    <col min="250" max="264" width="5" customWidth="1"/>
    <col min="265" max="273" width="0" hidden="1" customWidth="1"/>
    <col min="274" max="276" width="8" customWidth="1"/>
    <col min="277" max="277" width="2.33203125" customWidth="1"/>
    <col min="278" max="279" width="8" customWidth="1"/>
    <col min="505" max="505" width="14.5546875" bestFit="1" customWidth="1"/>
    <col min="506" max="520" width="5" customWidth="1"/>
    <col min="521" max="529" width="0" hidden="1" customWidth="1"/>
    <col min="530" max="532" width="8" customWidth="1"/>
    <col min="533" max="533" width="2.33203125" customWidth="1"/>
    <col min="534" max="535" width="8" customWidth="1"/>
    <col min="761" max="761" width="14.5546875" bestFit="1" customWidth="1"/>
    <col min="762" max="776" width="5" customWidth="1"/>
    <col min="777" max="785" width="0" hidden="1" customWidth="1"/>
    <col min="786" max="788" width="8" customWidth="1"/>
    <col min="789" max="789" width="2.33203125" customWidth="1"/>
    <col min="790" max="791" width="8" customWidth="1"/>
    <col min="1017" max="1017" width="14.5546875" bestFit="1" customWidth="1"/>
    <col min="1018" max="1032" width="5" customWidth="1"/>
    <col min="1033" max="1041" width="0" hidden="1" customWidth="1"/>
    <col min="1042" max="1044" width="8" customWidth="1"/>
    <col min="1045" max="1045" width="2.33203125" customWidth="1"/>
    <col min="1046" max="1047" width="8" customWidth="1"/>
    <col min="1273" max="1273" width="14.5546875" bestFit="1" customWidth="1"/>
    <col min="1274" max="1288" width="5" customWidth="1"/>
    <col min="1289" max="1297" width="0" hidden="1" customWidth="1"/>
    <col min="1298" max="1300" width="8" customWidth="1"/>
    <col min="1301" max="1301" width="2.33203125" customWidth="1"/>
    <col min="1302" max="1303" width="8" customWidth="1"/>
    <col min="1529" max="1529" width="14.5546875" bestFit="1" customWidth="1"/>
    <col min="1530" max="1544" width="5" customWidth="1"/>
    <col min="1545" max="1553" width="0" hidden="1" customWidth="1"/>
    <col min="1554" max="1556" width="8" customWidth="1"/>
    <col min="1557" max="1557" width="2.33203125" customWidth="1"/>
    <col min="1558" max="1559" width="8" customWidth="1"/>
    <col min="1785" max="1785" width="14.5546875" bestFit="1" customWidth="1"/>
    <col min="1786" max="1800" width="5" customWidth="1"/>
    <col min="1801" max="1809" width="0" hidden="1" customWidth="1"/>
    <col min="1810" max="1812" width="8" customWidth="1"/>
    <col min="1813" max="1813" width="2.33203125" customWidth="1"/>
    <col min="1814" max="1815" width="8" customWidth="1"/>
    <col min="2041" max="2041" width="14.5546875" bestFit="1" customWidth="1"/>
    <col min="2042" max="2056" width="5" customWidth="1"/>
    <col min="2057" max="2065" width="0" hidden="1" customWidth="1"/>
    <col min="2066" max="2068" width="8" customWidth="1"/>
    <col min="2069" max="2069" width="2.33203125" customWidth="1"/>
    <col min="2070" max="2071" width="8" customWidth="1"/>
    <col min="2297" max="2297" width="14.5546875" bestFit="1" customWidth="1"/>
    <col min="2298" max="2312" width="5" customWidth="1"/>
    <col min="2313" max="2321" width="0" hidden="1" customWidth="1"/>
    <col min="2322" max="2324" width="8" customWidth="1"/>
    <col min="2325" max="2325" width="2.33203125" customWidth="1"/>
    <col min="2326" max="2327" width="8" customWidth="1"/>
    <col min="2553" max="2553" width="14.5546875" bestFit="1" customWidth="1"/>
    <col min="2554" max="2568" width="5" customWidth="1"/>
    <col min="2569" max="2577" width="0" hidden="1" customWidth="1"/>
    <col min="2578" max="2580" width="8" customWidth="1"/>
    <col min="2581" max="2581" width="2.33203125" customWidth="1"/>
    <col min="2582" max="2583" width="8" customWidth="1"/>
    <col min="2809" max="2809" width="14.5546875" bestFit="1" customWidth="1"/>
    <col min="2810" max="2824" width="5" customWidth="1"/>
    <col min="2825" max="2833" width="0" hidden="1" customWidth="1"/>
    <col min="2834" max="2836" width="8" customWidth="1"/>
    <col min="2837" max="2837" width="2.33203125" customWidth="1"/>
    <col min="2838" max="2839" width="8" customWidth="1"/>
    <col min="3065" max="3065" width="14.5546875" bestFit="1" customWidth="1"/>
    <col min="3066" max="3080" width="5" customWidth="1"/>
    <col min="3081" max="3089" width="0" hidden="1" customWidth="1"/>
    <col min="3090" max="3092" width="8" customWidth="1"/>
    <col min="3093" max="3093" width="2.33203125" customWidth="1"/>
    <col min="3094" max="3095" width="8" customWidth="1"/>
    <col min="3321" max="3321" width="14.5546875" bestFit="1" customWidth="1"/>
    <col min="3322" max="3336" width="5" customWidth="1"/>
    <col min="3337" max="3345" width="0" hidden="1" customWidth="1"/>
    <col min="3346" max="3348" width="8" customWidth="1"/>
    <col min="3349" max="3349" width="2.33203125" customWidth="1"/>
    <col min="3350" max="3351" width="8" customWidth="1"/>
    <col min="3577" max="3577" width="14.5546875" bestFit="1" customWidth="1"/>
    <col min="3578" max="3592" width="5" customWidth="1"/>
    <col min="3593" max="3601" width="0" hidden="1" customWidth="1"/>
    <col min="3602" max="3604" width="8" customWidth="1"/>
    <col min="3605" max="3605" width="2.33203125" customWidth="1"/>
    <col min="3606" max="3607" width="8" customWidth="1"/>
    <col min="3833" max="3833" width="14.5546875" bestFit="1" customWidth="1"/>
    <col min="3834" max="3848" width="5" customWidth="1"/>
    <col min="3849" max="3857" width="0" hidden="1" customWidth="1"/>
    <col min="3858" max="3860" width="8" customWidth="1"/>
    <col min="3861" max="3861" width="2.33203125" customWidth="1"/>
    <col min="3862" max="3863" width="8" customWidth="1"/>
    <col min="4089" max="4089" width="14.5546875" bestFit="1" customWidth="1"/>
    <col min="4090" max="4104" width="5" customWidth="1"/>
    <col min="4105" max="4113" width="0" hidden="1" customWidth="1"/>
    <col min="4114" max="4116" width="8" customWidth="1"/>
    <col min="4117" max="4117" width="2.33203125" customWidth="1"/>
    <col min="4118" max="4119" width="8" customWidth="1"/>
    <col min="4345" max="4345" width="14.5546875" bestFit="1" customWidth="1"/>
    <col min="4346" max="4360" width="5" customWidth="1"/>
    <col min="4361" max="4369" width="0" hidden="1" customWidth="1"/>
    <col min="4370" max="4372" width="8" customWidth="1"/>
    <col min="4373" max="4373" width="2.33203125" customWidth="1"/>
    <col min="4374" max="4375" width="8" customWidth="1"/>
    <col min="4601" max="4601" width="14.5546875" bestFit="1" customWidth="1"/>
    <col min="4602" max="4616" width="5" customWidth="1"/>
    <col min="4617" max="4625" width="0" hidden="1" customWidth="1"/>
    <col min="4626" max="4628" width="8" customWidth="1"/>
    <col min="4629" max="4629" width="2.33203125" customWidth="1"/>
    <col min="4630" max="4631" width="8" customWidth="1"/>
    <col min="4857" max="4857" width="14.5546875" bestFit="1" customWidth="1"/>
    <col min="4858" max="4872" width="5" customWidth="1"/>
    <col min="4873" max="4881" width="0" hidden="1" customWidth="1"/>
    <col min="4882" max="4884" width="8" customWidth="1"/>
    <col min="4885" max="4885" width="2.33203125" customWidth="1"/>
    <col min="4886" max="4887" width="8" customWidth="1"/>
    <col min="5113" max="5113" width="14.5546875" bestFit="1" customWidth="1"/>
    <col min="5114" max="5128" width="5" customWidth="1"/>
    <col min="5129" max="5137" width="0" hidden="1" customWidth="1"/>
    <col min="5138" max="5140" width="8" customWidth="1"/>
    <col min="5141" max="5141" width="2.33203125" customWidth="1"/>
    <col min="5142" max="5143" width="8" customWidth="1"/>
    <col min="5369" max="5369" width="14.5546875" bestFit="1" customWidth="1"/>
    <col min="5370" max="5384" width="5" customWidth="1"/>
    <col min="5385" max="5393" width="0" hidden="1" customWidth="1"/>
    <col min="5394" max="5396" width="8" customWidth="1"/>
    <col min="5397" max="5397" width="2.33203125" customWidth="1"/>
    <col min="5398" max="5399" width="8" customWidth="1"/>
    <col min="5625" max="5625" width="14.5546875" bestFit="1" customWidth="1"/>
    <col min="5626" max="5640" width="5" customWidth="1"/>
    <col min="5641" max="5649" width="0" hidden="1" customWidth="1"/>
    <col min="5650" max="5652" width="8" customWidth="1"/>
    <col min="5653" max="5653" width="2.33203125" customWidth="1"/>
    <col min="5654" max="5655" width="8" customWidth="1"/>
    <col min="5881" max="5881" width="14.5546875" bestFit="1" customWidth="1"/>
    <col min="5882" max="5896" width="5" customWidth="1"/>
    <col min="5897" max="5905" width="0" hidden="1" customWidth="1"/>
    <col min="5906" max="5908" width="8" customWidth="1"/>
    <col min="5909" max="5909" width="2.33203125" customWidth="1"/>
    <col min="5910" max="5911" width="8" customWidth="1"/>
    <col min="6137" max="6137" width="14.5546875" bestFit="1" customWidth="1"/>
    <col min="6138" max="6152" width="5" customWidth="1"/>
    <col min="6153" max="6161" width="0" hidden="1" customWidth="1"/>
    <col min="6162" max="6164" width="8" customWidth="1"/>
    <col min="6165" max="6165" width="2.33203125" customWidth="1"/>
    <col min="6166" max="6167" width="8" customWidth="1"/>
    <col min="6393" max="6393" width="14.5546875" bestFit="1" customWidth="1"/>
    <col min="6394" max="6408" width="5" customWidth="1"/>
    <col min="6409" max="6417" width="0" hidden="1" customWidth="1"/>
    <col min="6418" max="6420" width="8" customWidth="1"/>
    <col min="6421" max="6421" width="2.33203125" customWidth="1"/>
    <col min="6422" max="6423" width="8" customWidth="1"/>
    <col min="6649" max="6649" width="14.5546875" bestFit="1" customWidth="1"/>
    <col min="6650" max="6664" width="5" customWidth="1"/>
    <col min="6665" max="6673" width="0" hidden="1" customWidth="1"/>
    <col min="6674" max="6676" width="8" customWidth="1"/>
    <col min="6677" max="6677" width="2.33203125" customWidth="1"/>
    <col min="6678" max="6679" width="8" customWidth="1"/>
    <col min="6905" max="6905" width="14.5546875" bestFit="1" customWidth="1"/>
    <col min="6906" max="6920" width="5" customWidth="1"/>
    <col min="6921" max="6929" width="0" hidden="1" customWidth="1"/>
    <col min="6930" max="6932" width="8" customWidth="1"/>
    <col min="6933" max="6933" width="2.33203125" customWidth="1"/>
    <col min="6934" max="6935" width="8" customWidth="1"/>
    <col min="7161" max="7161" width="14.5546875" bestFit="1" customWidth="1"/>
    <col min="7162" max="7176" width="5" customWidth="1"/>
    <col min="7177" max="7185" width="0" hidden="1" customWidth="1"/>
    <col min="7186" max="7188" width="8" customWidth="1"/>
    <col min="7189" max="7189" width="2.33203125" customWidth="1"/>
    <col min="7190" max="7191" width="8" customWidth="1"/>
    <col min="7417" max="7417" width="14.5546875" bestFit="1" customWidth="1"/>
    <col min="7418" max="7432" width="5" customWidth="1"/>
    <col min="7433" max="7441" width="0" hidden="1" customWidth="1"/>
    <col min="7442" max="7444" width="8" customWidth="1"/>
    <col min="7445" max="7445" width="2.33203125" customWidth="1"/>
    <col min="7446" max="7447" width="8" customWidth="1"/>
    <col min="7673" max="7673" width="14.5546875" bestFit="1" customWidth="1"/>
    <col min="7674" max="7688" width="5" customWidth="1"/>
    <col min="7689" max="7697" width="0" hidden="1" customWidth="1"/>
    <col min="7698" max="7700" width="8" customWidth="1"/>
    <col min="7701" max="7701" width="2.33203125" customWidth="1"/>
    <col min="7702" max="7703" width="8" customWidth="1"/>
    <col min="7929" max="7929" width="14.5546875" bestFit="1" customWidth="1"/>
    <col min="7930" max="7944" width="5" customWidth="1"/>
    <col min="7945" max="7953" width="0" hidden="1" customWidth="1"/>
    <col min="7954" max="7956" width="8" customWidth="1"/>
    <col min="7957" max="7957" width="2.33203125" customWidth="1"/>
    <col min="7958" max="7959" width="8" customWidth="1"/>
    <col min="8185" max="8185" width="14.5546875" bestFit="1" customWidth="1"/>
    <col min="8186" max="8200" width="5" customWidth="1"/>
    <col min="8201" max="8209" width="0" hidden="1" customWidth="1"/>
    <col min="8210" max="8212" width="8" customWidth="1"/>
    <col min="8213" max="8213" width="2.33203125" customWidth="1"/>
    <col min="8214" max="8215" width="8" customWidth="1"/>
    <col min="8441" max="8441" width="14.5546875" bestFit="1" customWidth="1"/>
    <col min="8442" max="8456" width="5" customWidth="1"/>
    <col min="8457" max="8465" width="0" hidden="1" customWidth="1"/>
    <col min="8466" max="8468" width="8" customWidth="1"/>
    <col min="8469" max="8469" width="2.33203125" customWidth="1"/>
    <col min="8470" max="8471" width="8" customWidth="1"/>
    <col min="8697" max="8697" width="14.5546875" bestFit="1" customWidth="1"/>
    <col min="8698" max="8712" width="5" customWidth="1"/>
    <col min="8713" max="8721" width="0" hidden="1" customWidth="1"/>
    <col min="8722" max="8724" width="8" customWidth="1"/>
    <col min="8725" max="8725" width="2.33203125" customWidth="1"/>
    <col min="8726" max="8727" width="8" customWidth="1"/>
    <col min="8953" max="8953" width="14.5546875" bestFit="1" customWidth="1"/>
    <col min="8954" max="8968" width="5" customWidth="1"/>
    <col min="8969" max="8977" width="0" hidden="1" customWidth="1"/>
    <col min="8978" max="8980" width="8" customWidth="1"/>
    <col min="8981" max="8981" width="2.33203125" customWidth="1"/>
    <col min="8982" max="8983" width="8" customWidth="1"/>
    <col min="9209" max="9209" width="14.5546875" bestFit="1" customWidth="1"/>
    <col min="9210" max="9224" width="5" customWidth="1"/>
    <col min="9225" max="9233" width="0" hidden="1" customWidth="1"/>
    <col min="9234" max="9236" width="8" customWidth="1"/>
    <col min="9237" max="9237" width="2.33203125" customWidth="1"/>
    <col min="9238" max="9239" width="8" customWidth="1"/>
    <col min="9465" max="9465" width="14.5546875" bestFit="1" customWidth="1"/>
    <col min="9466" max="9480" width="5" customWidth="1"/>
    <col min="9481" max="9489" width="0" hidden="1" customWidth="1"/>
    <col min="9490" max="9492" width="8" customWidth="1"/>
    <col min="9493" max="9493" width="2.33203125" customWidth="1"/>
    <col min="9494" max="9495" width="8" customWidth="1"/>
    <col min="9721" max="9721" width="14.5546875" bestFit="1" customWidth="1"/>
    <col min="9722" max="9736" width="5" customWidth="1"/>
    <col min="9737" max="9745" width="0" hidden="1" customWidth="1"/>
    <col min="9746" max="9748" width="8" customWidth="1"/>
    <col min="9749" max="9749" width="2.33203125" customWidth="1"/>
    <col min="9750" max="9751" width="8" customWidth="1"/>
    <col min="9977" max="9977" width="14.5546875" bestFit="1" customWidth="1"/>
    <col min="9978" max="9992" width="5" customWidth="1"/>
    <col min="9993" max="10001" width="0" hidden="1" customWidth="1"/>
    <col min="10002" max="10004" width="8" customWidth="1"/>
    <col min="10005" max="10005" width="2.33203125" customWidth="1"/>
    <col min="10006" max="10007" width="8" customWidth="1"/>
    <col min="10233" max="10233" width="14.5546875" bestFit="1" customWidth="1"/>
    <col min="10234" max="10248" width="5" customWidth="1"/>
    <col min="10249" max="10257" width="0" hidden="1" customWidth="1"/>
    <col min="10258" max="10260" width="8" customWidth="1"/>
    <col min="10261" max="10261" width="2.33203125" customWidth="1"/>
    <col min="10262" max="10263" width="8" customWidth="1"/>
    <col min="10489" max="10489" width="14.5546875" bestFit="1" customWidth="1"/>
    <col min="10490" max="10504" width="5" customWidth="1"/>
    <col min="10505" max="10513" width="0" hidden="1" customWidth="1"/>
    <col min="10514" max="10516" width="8" customWidth="1"/>
    <col min="10517" max="10517" width="2.33203125" customWidth="1"/>
    <col min="10518" max="10519" width="8" customWidth="1"/>
    <col min="10745" max="10745" width="14.5546875" bestFit="1" customWidth="1"/>
    <col min="10746" max="10760" width="5" customWidth="1"/>
    <col min="10761" max="10769" width="0" hidden="1" customWidth="1"/>
    <col min="10770" max="10772" width="8" customWidth="1"/>
    <col min="10773" max="10773" width="2.33203125" customWidth="1"/>
    <col min="10774" max="10775" width="8" customWidth="1"/>
    <col min="11001" max="11001" width="14.5546875" bestFit="1" customWidth="1"/>
    <col min="11002" max="11016" width="5" customWidth="1"/>
    <col min="11017" max="11025" width="0" hidden="1" customWidth="1"/>
    <col min="11026" max="11028" width="8" customWidth="1"/>
    <col min="11029" max="11029" width="2.33203125" customWidth="1"/>
    <col min="11030" max="11031" width="8" customWidth="1"/>
    <col min="11257" max="11257" width="14.5546875" bestFit="1" customWidth="1"/>
    <col min="11258" max="11272" width="5" customWidth="1"/>
    <col min="11273" max="11281" width="0" hidden="1" customWidth="1"/>
    <col min="11282" max="11284" width="8" customWidth="1"/>
    <col min="11285" max="11285" width="2.33203125" customWidth="1"/>
    <col min="11286" max="11287" width="8" customWidth="1"/>
    <col min="11513" max="11513" width="14.5546875" bestFit="1" customWidth="1"/>
    <col min="11514" max="11528" width="5" customWidth="1"/>
    <col min="11529" max="11537" width="0" hidden="1" customWidth="1"/>
    <col min="11538" max="11540" width="8" customWidth="1"/>
    <col min="11541" max="11541" width="2.33203125" customWidth="1"/>
    <col min="11542" max="11543" width="8" customWidth="1"/>
    <col min="11769" max="11769" width="14.5546875" bestFit="1" customWidth="1"/>
    <col min="11770" max="11784" width="5" customWidth="1"/>
    <col min="11785" max="11793" width="0" hidden="1" customWidth="1"/>
    <col min="11794" max="11796" width="8" customWidth="1"/>
    <col min="11797" max="11797" width="2.33203125" customWidth="1"/>
    <col min="11798" max="11799" width="8" customWidth="1"/>
    <col min="12025" max="12025" width="14.5546875" bestFit="1" customWidth="1"/>
    <col min="12026" max="12040" width="5" customWidth="1"/>
    <col min="12041" max="12049" width="0" hidden="1" customWidth="1"/>
    <col min="12050" max="12052" width="8" customWidth="1"/>
    <col min="12053" max="12053" width="2.33203125" customWidth="1"/>
    <col min="12054" max="12055" width="8" customWidth="1"/>
    <col min="12281" max="12281" width="14.5546875" bestFit="1" customWidth="1"/>
    <col min="12282" max="12296" width="5" customWidth="1"/>
    <col min="12297" max="12305" width="0" hidden="1" customWidth="1"/>
    <col min="12306" max="12308" width="8" customWidth="1"/>
    <col min="12309" max="12309" width="2.33203125" customWidth="1"/>
    <col min="12310" max="12311" width="8" customWidth="1"/>
    <col min="12537" max="12537" width="14.5546875" bestFit="1" customWidth="1"/>
    <col min="12538" max="12552" width="5" customWidth="1"/>
    <col min="12553" max="12561" width="0" hidden="1" customWidth="1"/>
    <col min="12562" max="12564" width="8" customWidth="1"/>
    <col min="12565" max="12565" width="2.33203125" customWidth="1"/>
    <col min="12566" max="12567" width="8" customWidth="1"/>
    <col min="12793" max="12793" width="14.5546875" bestFit="1" customWidth="1"/>
    <col min="12794" max="12808" width="5" customWidth="1"/>
    <col min="12809" max="12817" width="0" hidden="1" customWidth="1"/>
    <col min="12818" max="12820" width="8" customWidth="1"/>
    <col min="12821" max="12821" width="2.33203125" customWidth="1"/>
    <col min="12822" max="12823" width="8" customWidth="1"/>
    <col min="13049" max="13049" width="14.5546875" bestFit="1" customWidth="1"/>
    <col min="13050" max="13064" width="5" customWidth="1"/>
    <col min="13065" max="13073" width="0" hidden="1" customWidth="1"/>
    <col min="13074" max="13076" width="8" customWidth="1"/>
    <col min="13077" max="13077" width="2.33203125" customWidth="1"/>
    <col min="13078" max="13079" width="8" customWidth="1"/>
    <col min="13305" max="13305" width="14.5546875" bestFit="1" customWidth="1"/>
    <col min="13306" max="13320" width="5" customWidth="1"/>
    <col min="13321" max="13329" width="0" hidden="1" customWidth="1"/>
    <col min="13330" max="13332" width="8" customWidth="1"/>
    <col min="13333" max="13333" width="2.33203125" customWidth="1"/>
    <col min="13334" max="13335" width="8" customWidth="1"/>
    <col min="13561" max="13561" width="14.5546875" bestFit="1" customWidth="1"/>
    <col min="13562" max="13576" width="5" customWidth="1"/>
    <col min="13577" max="13585" width="0" hidden="1" customWidth="1"/>
    <col min="13586" max="13588" width="8" customWidth="1"/>
    <col min="13589" max="13589" width="2.33203125" customWidth="1"/>
    <col min="13590" max="13591" width="8" customWidth="1"/>
    <col min="13817" max="13817" width="14.5546875" bestFit="1" customWidth="1"/>
    <col min="13818" max="13832" width="5" customWidth="1"/>
    <col min="13833" max="13841" width="0" hidden="1" customWidth="1"/>
    <col min="13842" max="13844" width="8" customWidth="1"/>
    <col min="13845" max="13845" width="2.33203125" customWidth="1"/>
    <col min="13846" max="13847" width="8" customWidth="1"/>
    <col min="14073" max="14073" width="14.5546875" bestFit="1" customWidth="1"/>
    <col min="14074" max="14088" width="5" customWidth="1"/>
    <col min="14089" max="14097" width="0" hidden="1" customWidth="1"/>
    <col min="14098" max="14100" width="8" customWidth="1"/>
    <col min="14101" max="14101" width="2.33203125" customWidth="1"/>
    <col min="14102" max="14103" width="8" customWidth="1"/>
    <col min="14329" max="14329" width="14.5546875" bestFit="1" customWidth="1"/>
    <col min="14330" max="14344" width="5" customWidth="1"/>
    <col min="14345" max="14353" width="0" hidden="1" customWidth="1"/>
    <col min="14354" max="14356" width="8" customWidth="1"/>
    <col min="14357" max="14357" width="2.33203125" customWidth="1"/>
    <col min="14358" max="14359" width="8" customWidth="1"/>
    <col min="14585" max="14585" width="14.5546875" bestFit="1" customWidth="1"/>
    <col min="14586" max="14600" width="5" customWidth="1"/>
    <col min="14601" max="14609" width="0" hidden="1" customWidth="1"/>
    <col min="14610" max="14612" width="8" customWidth="1"/>
    <col min="14613" max="14613" width="2.33203125" customWidth="1"/>
    <col min="14614" max="14615" width="8" customWidth="1"/>
    <col min="14841" max="14841" width="14.5546875" bestFit="1" customWidth="1"/>
    <col min="14842" max="14856" width="5" customWidth="1"/>
    <col min="14857" max="14865" width="0" hidden="1" customWidth="1"/>
    <col min="14866" max="14868" width="8" customWidth="1"/>
    <col min="14869" max="14869" width="2.33203125" customWidth="1"/>
    <col min="14870" max="14871" width="8" customWidth="1"/>
    <col min="15097" max="15097" width="14.5546875" bestFit="1" customWidth="1"/>
    <col min="15098" max="15112" width="5" customWidth="1"/>
    <col min="15113" max="15121" width="0" hidden="1" customWidth="1"/>
    <col min="15122" max="15124" width="8" customWidth="1"/>
    <col min="15125" max="15125" width="2.33203125" customWidth="1"/>
    <col min="15126" max="15127" width="8" customWidth="1"/>
    <col min="15353" max="15353" width="14.5546875" bestFit="1" customWidth="1"/>
    <col min="15354" max="15368" width="5" customWidth="1"/>
    <col min="15369" max="15377" width="0" hidden="1" customWidth="1"/>
    <col min="15378" max="15380" width="8" customWidth="1"/>
    <col min="15381" max="15381" width="2.33203125" customWidth="1"/>
    <col min="15382" max="15383" width="8" customWidth="1"/>
    <col min="15609" max="15609" width="14.5546875" bestFit="1" customWidth="1"/>
    <col min="15610" max="15624" width="5" customWidth="1"/>
    <col min="15625" max="15633" width="0" hidden="1" customWidth="1"/>
    <col min="15634" max="15636" width="8" customWidth="1"/>
    <col min="15637" max="15637" width="2.33203125" customWidth="1"/>
    <col min="15638" max="15639" width="8" customWidth="1"/>
    <col min="15865" max="15865" width="14.5546875" bestFit="1" customWidth="1"/>
    <col min="15866" max="15880" width="5" customWidth="1"/>
    <col min="15881" max="15889" width="0" hidden="1" customWidth="1"/>
    <col min="15890" max="15892" width="8" customWidth="1"/>
    <col min="15893" max="15893" width="2.33203125" customWidth="1"/>
    <col min="15894" max="15895" width="8" customWidth="1"/>
    <col min="16121" max="16121" width="14.5546875" bestFit="1" customWidth="1"/>
    <col min="16122" max="16136" width="5" customWidth="1"/>
    <col min="16137" max="16145" width="0" hidden="1" customWidth="1"/>
    <col min="16146" max="16148" width="8" customWidth="1"/>
    <col min="16149" max="16149" width="2.33203125" customWidth="1"/>
    <col min="16150" max="16151" width="8" customWidth="1"/>
  </cols>
  <sheetData>
    <row r="1" spans="1:23" x14ac:dyDescent="0.3">
      <c r="A1" s="270" t="s">
        <v>108</v>
      </c>
      <c r="B1" s="271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7" t="s">
        <v>39</v>
      </c>
      <c r="P1" s="259"/>
      <c r="Q1" s="261"/>
      <c r="R1" s="268" t="s">
        <v>22</v>
      </c>
      <c r="S1" s="259" t="s">
        <v>23</v>
      </c>
      <c r="T1" s="259" t="s">
        <v>24</v>
      </c>
      <c r="U1" s="259"/>
      <c r="V1" s="259"/>
      <c r="W1" s="261"/>
    </row>
    <row r="2" spans="1:23" ht="15" thickBot="1" x14ac:dyDescent="0.35">
      <c r="A2" s="272"/>
      <c r="B2" s="273"/>
      <c r="C2" s="244" t="str">
        <f>B3</f>
        <v>Kvasiny A</v>
      </c>
      <c r="D2" s="260"/>
      <c r="E2" s="262"/>
      <c r="F2" s="244" t="str">
        <f>B4</f>
        <v>Kolín A</v>
      </c>
      <c r="G2" s="260"/>
      <c r="H2" s="262"/>
      <c r="I2" s="244" t="str">
        <f>B5</f>
        <v>Znojmo A</v>
      </c>
      <c r="J2" s="260"/>
      <c r="K2" s="262"/>
      <c r="L2" s="244" t="str">
        <f>B6</f>
        <v>Raškovice A</v>
      </c>
      <c r="M2" s="260"/>
      <c r="N2" s="262"/>
      <c r="O2" s="244" t="str">
        <f>B7</f>
        <v>Polanka C</v>
      </c>
      <c r="P2" s="260"/>
      <c r="Q2" s="262"/>
      <c r="R2" s="269"/>
      <c r="S2" s="260"/>
      <c r="T2" s="260"/>
      <c r="U2" s="260"/>
      <c r="V2" s="260"/>
      <c r="W2" s="262"/>
    </row>
    <row r="3" spans="1:23" ht="21" x14ac:dyDescent="0.3">
      <c r="A3" s="18" t="s">
        <v>18</v>
      </c>
      <c r="B3" s="19" t="s">
        <v>25</v>
      </c>
      <c r="C3" s="136"/>
      <c r="D3" s="137"/>
      <c r="E3" s="138"/>
      <c r="F3" s="23">
        <v>28</v>
      </c>
      <c r="G3" s="24" t="s">
        <v>26</v>
      </c>
      <c r="H3" s="25">
        <v>11</v>
      </c>
      <c r="I3" s="23">
        <v>23</v>
      </c>
      <c r="J3" s="24" t="s">
        <v>26</v>
      </c>
      <c r="K3" s="25">
        <v>9</v>
      </c>
      <c r="L3" s="23">
        <v>19</v>
      </c>
      <c r="M3" s="24" t="s">
        <v>26</v>
      </c>
      <c r="N3" s="25">
        <v>9</v>
      </c>
      <c r="O3" s="23">
        <v>21</v>
      </c>
      <c r="P3" s="24" t="s">
        <v>26</v>
      </c>
      <c r="Q3" s="25">
        <v>13</v>
      </c>
      <c r="R3" s="98">
        <f>SUM(IF(C3&gt;E3,1,0),IF(F3&gt;H3,1,0),IF(I3&gt;K3,1,0),IF(L3&gt;N3,1,0),IF(O3&gt;Q3,1,0))</f>
        <v>4</v>
      </c>
      <c r="S3" s="75">
        <v>1</v>
      </c>
      <c r="T3" s="24">
        <f>C3+F3+I3+L3+O3</f>
        <v>91</v>
      </c>
      <c r="U3" s="24" t="s">
        <v>26</v>
      </c>
      <c r="V3" s="24">
        <f>H3+K3+N3+Q3+E3</f>
        <v>42</v>
      </c>
      <c r="W3" s="25">
        <f>T3/V3</f>
        <v>2.1666666666666665</v>
      </c>
    </row>
    <row r="4" spans="1:23" ht="21" x14ac:dyDescent="0.3">
      <c r="A4" s="34" t="s">
        <v>19</v>
      </c>
      <c r="B4" s="97" t="s">
        <v>43</v>
      </c>
      <c r="C4" s="95">
        <f>H3</f>
        <v>11</v>
      </c>
      <c r="D4" s="96" t="s">
        <v>26</v>
      </c>
      <c r="E4" s="94">
        <f>F3</f>
        <v>28</v>
      </c>
      <c r="F4" s="139"/>
      <c r="G4" s="140"/>
      <c r="H4" s="141"/>
      <c r="I4" s="90">
        <v>12</v>
      </c>
      <c r="J4" s="54" t="s">
        <v>26</v>
      </c>
      <c r="K4" s="89">
        <v>19</v>
      </c>
      <c r="L4" s="90">
        <v>12</v>
      </c>
      <c r="M4" s="54" t="s">
        <v>26</v>
      </c>
      <c r="N4" s="89">
        <v>17</v>
      </c>
      <c r="O4" s="90">
        <v>21</v>
      </c>
      <c r="P4" s="54" t="s">
        <v>26</v>
      </c>
      <c r="Q4" s="89">
        <v>22</v>
      </c>
      <c r="R4" s="88">
        <f>SUM(IF(C4&gt;E4,1,0),IF(F4&gt;H4,1,0),IF(I4&gt;K4,1,0),IF(L4&gt;N4,1,0),IF(O4&gt;Q4,1,0))</f>
        <v>0</v>
      </c>
      <c r="S4" s="163">
        <v>5</v>
      </c>
      <c r="T4" s="54">
        <f>C4+F4+I4+L4+O4</f>
        <v>56</v>
      </c>
      <c r="U4" s="54" t="s">
        <v>26</v>
      </c>
      <c r="V4" s="54">
        <f>H4+K4+N4+Q4+E4</f>
        <v>86</v>
      </c>
      <c r="W4" s="89">
        <f>T4/V4</f>
        <v>0.65116279069767447</v>
      </c>
    </row>
    <row r="5" spans="1:23" ht="21" x14ac:dyDescent="0.3">
      <c r="A5" s="34" t="s">
        <v>20</v>
      </c>
      <c r="B5" s="97" t="s">
        <v>107</v>
      </c>
      <c r="C5" s="95">
        <f>K3</f>
        <v>9</v>
      </c>
      <c r="D5" s="96" t="s">
        <v>26</v>
      </c>
      <c r="E5" s="94">
        <f>I3</f>
        <v>23</v>
      </c>
      <c r="F5" s="95">
        <f>K4</f>
        <v>19</v>
      </c>
      <c r="G5" s="96" t="s">
        <v>26</v>
      </c>
      <c r="H5" s="94">
        <f>I4</f>
        <v>12</v>
      </c>
      <c r="I5" s="139"/>
      <c r="J5" s="140"/>
      <c r="K5" s="141"/>
      <c r="L5" s="90">
        <v>16</v>
      </c>
      <c r="M5" s="54" t="s">
        <v>26</v>
      </c>
      <c r="N5" s="89">
        <v>15</v>
      </c>
      <c r="O5" s="90">
        <v>27</v>
      </c>
      <c r="P5" s="54" t="s">
        <v>26</v>
      </c>
      <c r="Q5" s="89">
        <v>22</v>
      </c>
      <c r="R5" s="88">
        <f>SUM(IF(C5&gt;E5,1,0),IF(F5&gt;H5,1,0),IF(I5&gt;K5,1,0),IF(L5&gt;N5,1,0),IF(O5&gt;Q5,1,0))</f>
        <v>3</v>
      </c>
      <c r="S5" s="163">
        <v>2</v>
      </c>
      <c r="T5" s="54">
        <f>C5+F5+I5+L5+O5</f>
        <v>71</v>
      </c>
      <c r="U5" s="54" t="s">
        <v>26</v>
      </c>
      <c r="V5" s="54">
        <f>H5+K5+N5+Q5+E5</f>
        <v>72</v>
      </c>
      <c r="W5" s="89">
        <f>T5/V5</f>
        <v>0.98611111111111116</v>
      </c>
    </row>
    <row r="6" spans="1:23" ht="21" x14ac:dyDescent="0.3">
      <c r="A6" s="34" t="s">
        <v>21</v>
      </c>
      <c r="B6" s="97" t="s">
        <v>27</v>
      </c>
      <c r="C6" s="95">
        <f>N3</f>
        <v>9</v>
      </c>
      <c r="D6" s="96" t="s">
        <v>26</v>
      </c>
      <c r="E6" s="94">
        <f>L3</f>
        <v>19</v>
      </c>
      <c r="F6" s="95">
        <f>N4</f>
        <v>17</v>
      </c>
      <c r="G6" s="96" t="s">
        <v>26</v>
      </c>
      <c r="H6" s="94">
        <f>L4</f>
        <v>12</v>
      </c>
      <c r="I6" s="95">
        <f>N5</f>
        <v>15</v>
      </c>
      <c r="J6" s="96" t="s">
        <v>26</v>
      </c>
      <c r="K6" s="94">
        <f>L5</f>
        <v>16</v>
      </c>
      <c r="L6" s="139"/>
      <c r="M6" s="140"/>
      <c r="N6" s="141"/>
      <c r="O6" s="90">
        <v>24</v>
      </c>
      <c r="P6" s="54" t="s">
        <v>26</v>
      </c>
      <c r="Q6" s="89">
        <v>17</v>
      </c>
      <c r="R6" s="88">
        <f>SUM(IF(C6&gt;E6,1,0),IF(F6&gt;H6,1,0),IF(I6&gt;K6,1,0),IF(L6&gt;N6,1,0),IF(O6&gt;Q6,1,0))</f>
        <v>2</v>
      </c>
      <c r="S6" s="163">
        <v>3</v>
      </c>
      <c r="T6" s="54">
        <f>C6+F6+I6+L6+O6</f>
        <v>65</v>
      </c>
      <c r="U6" s="54" t="s">
        <v>26</v>
      </c>
      <c r="V6" s="54">
        <f>H6+K6+N6+Q6+E6</f>
        <v>64</v>
      </c>
      <c r="W6" s="89">
        <f>T6/V6</f>
        <v>1.015625</v>
      </c>
    </row>
    <row r="7" spans="1:23" ht="21.6" thickBot="1" x14ac:dyDescent="0.35">
      <c r="A7" s="17" t="s">
        <v>39</v>
      </c>
      <c r="B7" s="55" t="s">
        <v>30</v>
      </c>
      <c r="C7" s="56">
        <f>Q3</f>
        <v>13</v>
      </c>
      <c r="D7" s="57" t="s">
        <v>26</v>
      </c>
      <c r="E7" s="58">
        <f>O3</f>
        <v>21</v>
      </c>
      <c r="F7" s="56">
        <f>Q4</f>
        <v>22</v>
      </c>
      <c r="G7" s="57" t="s">
        <v>26</v>
      </c>
      <c r="H7" s="58">
        <f>O4</f>
        <v>21</v>
      </c>
      <c r="I7" s="56">
        <f>Q5</f>
        <v>22</v>
      </c>
      <c r="J7" s="57" t="s">
        <v>26</v>
      </c>
      <c r="K7" s="58">
        <f>O5</f>
        <v>27</v>
      </c>
      <c r="L7" s="56">
        <f>Q6</f>
        <v>17</v>
      </c>
      <c r="M7" s="57" t="s">
        <v>26</v>
      </c>
      <c r="N7" s="58">
        <f>O6</f>
        <v>24</v>
      </c>
      <c r="O7" s="159"/>
      <c r="P7" s="160"/>
      <c r="Q7" s="161"/>
      <c r="R7" s="82">
        <f>SUM(IF(C7&gt;E7,1,0),IF(F7&gt;H7,1,0),IF(I7&gt;K7,1,0),IF(L7&gt;N7,1,0),IF(O7&gt;Q7,1,0))</f>
        <v>1</v>
      </c>
      <c r="S7" s="162">
        <v>4</v>
      </c>
      <c r="T7" s="80">
        <f>C7+F7+I7+L7+O7</f>
        <v>74</v>
      </c>
      <c r="U7" s="80" t="s">
        <v>26</v>
      </c>
      <c r="V7" s="80">
        <f>H7+K7+N7+Q7+E7</f>
        <v>93</v>
      </c>
      <c r="W7" s="79">
        <f>T7/V7</f>
        <v>0.79569892473118276</v>
      </c>
    </row>
    <row r="8" spans="1:23" x14ac:dyDescent="0.3">
      <c r="B8" s="109"/>
    </row>
  </sheetData>
  <mergeCells count="14">
    <mergeCell ref="A1:B2"/>
    <mergeCell ref="C1:E1"/>
    <mergeCell ref="F1:H1"/>
    <mergeCell ref="I1:K1"/>
    <mergeCell ref="L1:N1"/>
    <mergeCell ref="S1:S2"/>
    <mergeCell ref="T1:W2"/>
    <mergeCell ref="C2:E2"/>
    <mergeCell ref="F2:H2"/>
    <mergeCell ref="I2:K2"/>
    <mergeCell ref="L2:N2"/>
    <mergeCell ref="O2:Q2"/>
    <mergeCell ref="O1:Q1"/>
    <mergeCell ref="R1:R2"/>
  </mergeCells>
  <pageMargins left="0.7" right="0.7" top="0.78740157499999996" bottom="0.78740157499999996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3F490-A49D-4C18-A63C-13B05721C425}">
  <sheetPr>
    <tabColor rgb="FFFF0000"/>
  </sheetPr>
  <dimension ref="A1:W8"/>
  <sheetViews>
    <sheetView workbookViewId="0">
      <selection activeCell="C9" sqref="C9"/>
    </sheetView>
  </sheetViews>
  <sheetFormatPr defaultRowHeight="14.4" x14ac:dyDescent="0.3"/>
  <cols>
    <col min="2" max="2" width="20.109375" customWidth="1"/>
    <col min="3" max="17" width="5" customWidth="1"/>
    <col min="18" max="20" width="8" customWidth="1"/>
    <col min="21" max="21" width="2.33203125" customWidth="1"/>
    <col min="22" max="22" width="8" customWidth="1"/>
    <col min="23" max="23" width="12.44140625" customWidth="1"/>
    <col min="249" max="249" width="14.5546875" bestFit="1" customWidth="1"/>
    <col min="250" max="264" width="5" customWidth="1"/>
    <col min="265" max="273" width="0" hidden="1" customWidth="1"/>
    <col min="274" max="276" width="8" customWidth="1"/>
    <col min="277" max="277" width="2.33203125" customWidth="1"/>
    <col min="278" max="279" width="8" customWidth="1"/>
    <col min="505" max="505" width="14.5546875" bestFit="1" customWidth="1"/>
    <col min="506" max="520" width="5" customWidth="1"/>
    <col min="521" max="529" width="0" hidden="1" customWidth="1"/>
    <col min="530" max="532" width="8" customWidth="1"/>
    <col min="533" max="533" width="2.33203125" customWidth="1"/>
    <col min="534" max="535" width="8" customWidth="1"/>
    <col min="761" max="761" width="14.5546875" bestFit="1" customWidth="1"/>
    <col min="762" max="776" width="5" customWidth="1"/>
    <col min="777" max="785" width="0" hidden="1" customWidth="1"/>
    <col min="786" max="788" width="8" customWidth="1"/>
    <col min="789" max="789" width="2.33203125" customWidth="1"/>
    <col min="790" max="791" width="8" customWidth="1"/>
    <col min="1017" max="1017" width="14.5546875" bestFit="1" customWidth="1"/>
    <col min="1018" max="1032" width="5" customWidth="1"/>
    <col min="1033" max="1041" width="0" hidden="1" customWidth="1"/>
    <col min="1042" max="1044" width="8" customWidth="1"/>
    <col min="1045" max="1045" width="2.33203125" customWidth="1"/>
    <col min="1046" max="1047" width="8" customWidth="1"/>
    <col min="1273" max="1273" width="14.5546875" bestFit="1" customWidth="1"/>
    <col min="1274" max="1288" width="5" customWidth="1"/>
    <col min="1289" max="1297" width="0" hidden="1" customWidth="1"/>
    <col min="1298" max="1300" width="8" customWidth="1"/>
    <col min="1301" max="1301" width="2.33203125" customWidth="1"/>
    <col min="1302" max="1303" width="8" customWidth="1"/>
    <col min="1529" max="1529" width="14.5546875" bestFit="1" customWidth="1"/>
    <col min="1530" max="1544" width="5" customWidth="1"/>
    <col min="1545" max="1553" width="0" hidden="1" customWidth="1"/>
    <col min="1554" max="1556" width="8" customWidth="1"/>
    <col min="1557" max="1557" width="2.33203125" customWidth="1"/>
    <col min="1558" max="1559" width="8" customWidth="1"/>
    <col min="1785" max="1785" width="14.5546875" bestFit="1" customWidth="1"/>
    <col min="1786" max="1800" width="5" customWidth="1"/>
    <col min="1801" max="1809" width="0" hidden="1" customWidth="1"/>
    <col min="1810" max="1812" width="8" customWidth="1"/>
    <col min="1813" max="1813" width="2.33203125" customWidth="1"/>
    <col min="1814" max="1815" width="8" customWidth="1"/>
    <col min="2041" max="2041" width="14.5546875" bestFit="1" customWidth="1"/>
    <col min="2042" max="2056" width="5" customWidth="1"/>
    <col min="2057" max="2065" width="0" hidden="1" customWidth="1"/>
    <col min="2066" max="2068" width="8" customWidth="1"/>
    <col min="2069" max="2069" width="2.33203125" customWidth="1"/>
    <col min="2070" max="2071" width="8" customWidth="1"/>
    <col min="2297" max="2297" width="14.5546875" bestFit="1" customWidth="1"/>
    <col min="2298" max="2312" width="5" customWidth="1"/>
    <col min="2313" max="2321" width="0" hidden="1" customWidth="1"/>
    <col min="2322" max="2324" width="8" customWidth="1"/>
    <col min="2325" max="2325" width="2.33203125" customWidth="1"/>
    <col min="2326" max="2327" width="8" customWidth="1"/>
    <col min="2553" max="2553" width="14.5546875" bestFit="1" customWidth="1"/>
    <col min="2554" max="2568" width="5" customWidth="1"/>
    <col min="2569" max="2577" width="0" hidden="1" customWidth="1"/>
    <col min="2578" max="2580" width="8" customWidth="1"/>
    <col min="2581" max="2581" width="2.33203125" customWidth="1"/>
    <col min="2582" max="2583" width="8" customWidth="1"/>
    <col min="2809" max="2809" width="14.5546875" bestFit="1" customWidth="1"/>
    <col min="2810" max="2824" width="5" customWidth="1"/>
    <col min="2825" max="2833" width="0" hidden="1" customWidth="1"/>
    <col min="2834" max="2836" width="8" customWidth="1"/>
    <col min="2837" max="2837" width="2.33203125" customWidth="1"/>
    <col min="2838" max="2839" width="8" customWidth="1"/>
    <col min="3065" max="3065" width="14.5546875" bestFit="1" customWidth="1"/>
    <col min="3066" max="3080" width="5" customWidth="1"/>
    <col min="3081" max="3089" width="0" hidden="1" customWidth="1"/>
    <col min="3090" max="3092" width="8" customWidth="1"/>
    <col min="3093" max="3093" width="2.33203125" customWidth="1"/>
    <col min="3094" max="3095" width="8" customWidth="1"/>
    <col min="3321" max="3321" width="14.5546875" bestFit="1" customWidth="1"/>
    <col min="3322" max="3336" width="5" customWidth="1"/>
    <col min="3337" max="3345" width="0" hidden="1" customWidth="1"/>
    <col min="3346" max="3348" width="8" customWidth="1"/>
    <col min="3349" max="3349" width="2.33203125" customWidth="1"/>
    <col min="3350" max="3351" width="8" customWidth="1"/>
    <col min="3577" max="3577" width="14.5546875" bestFit="1" customWidth="1"/>
    <col min="3578" max="3592" width="5" customWidth="1"/>
    <col min="3593" max="3601" width="0" hidden="1" customWidth="1"/>
    <col min="3602" max="3604" width="8" customWidth="1"/>
    <col min="3605" max="3605" width="2.33203125" customWidth="1"/>
    <col min="3606" max="3607" width="8" customWidth="1"/>
    <col min="3833" max="3833" width="14.5546875" bestFit="1" customWidth="1"/>
    <col min="3834" max="3848" width="5" customWidth="1"/>
    <col min="3849" max="3857" width="0" hidden="1" customWidth="1"/>
    <col min="3858" max="3860" width="8" customWidth="1"/>
    <col min="3861" max="3861" width="2.33203125" customWidth="1"/>
    <col min="3862" max="3863" width="8" customWidth="1"/>
    <col min="4089" max="4089" width="14.5546875" bestFit="1" customWidth="1"/>
    <col min="4090" max="4104" width="5" customWidth="1"/>
    <col min="4105" max="4113" width="0" hidden="1" customWidth="1"/>
    <col min="4114" max="4116" width="8" customWidth="1"/>
    <col min="4117" max="4117" width="2.33203125" customWidth="1"/>
    <col min="4118" max="4119" width="8" customWidth="1"/>
    <col min="4345" max="4345" width="14.5546875" bestFit="1" customWidth="1"/>
    <col min="4346" max="4360" width="5" customWidth="1"/>
    <col min="4361" max="4369" width="0" hidden="1" customWidth="1"/>
    <col min="4370" max="4372" width="8" customWidth="1"/>
    <col min="4373" max="4373" width="2.33203125" customWidth="1"/>
    <col min="4374" max="4375" width="8" customWidth="1"/>
    <col min="4601" max="4601" width="14.5546875" bestFit="1" customWidth="1"/>
    <col min="4602" max="4616" width="5" customWidth="1"/>
    <col min="4617" max="4625" width="0" hidden="1" customWidth="1"/>
    <col min="4626" max="4628" width="8" customWidth="1"/>
    <col min="4629" max="4629" width="2.33203125" customWidth="1"/>
    <col min="4630" max="4631" width="8" customWidth="1"/>
    <col min="4857" max="4857" width="14.5546875" bestFit="1" customWidth="1"/>
    <col min="4858" max="4872" width="5" customWidth="1"/>
    <col min="4873" max="4881" width="0" hidden="1" customWidth="1"/>
    <col min="4882" max="4884" width="8" customWidth="1"/>
    <col min="4885" max="4885" width="2.33203125" customWidth="1"/>
    <col min="4886" max="4887" width="8" customWidth="1"/>
    <col min="5113" max="5113" width="14.5546875" bestFit="1" customWidth="1"/>
    <col min="5114" max="5128" width="5" customWidth="1"/>
    <col min="5129" max="5137" width="0" hidden="1" customWidth="1"/>
    <col min="5138" max="5140" width="8" customWidth="1"/>
    <col min="5141" max="5141" width="2.33203125" customWidth="1"/>
    <col min="5142" max="5143" width="8" customWidth="1"/>
    <col min="5369" max="5369" width="14.5546875" bestFit="1" customWidth="1"/>
    <col min="5370" max="5384" width="5" customWidth="1"/>
    <col min="5385" max="5393" width="0" hidden="1" customWidth="1"/>
    <col min="5394" max="5396" width="8" customWidth="1"/>
    <col min="5397" max="5397" width="2.33203125" customWidth="1"/>
    <col min="5398" max="5399" width="8" customWidth="1"/>
    <col min="5625" max="5625" width="14.5546875" bestFit="1" customWidth="1"/>
    <col min="5626" max="5640" width="5" customWidth="1"/>
    <col min="5641" max="5649" width="0" hidden="1" customWidth="1"/>
    <col min="5650" max="5652" width="8" customWidth="1"/>
    <col min="5653" max="5653" width="2.33203125" customWidth="1"/>
    <col min="5654" max="5655" width="8" customWidth="1"/>
    <col min="5881" max="5881" width="14.5546875" bestFit="1" customWidth="1"/>
    <col min="5882" max="5896" width="5" customWidth="1"/>
    <col min="5897" max="5905" width="0" hidden="1" customWidth="1"/>
    <col min="5906" max="5908" width="8" customWidth="1"/>
    <col min="5909" max="5909" width="2.33203125" customWidth="1"/>
    <col min="5910" max="5911" width="8" customWidth="1"/>
    <col min="6137" max="6137" width="14.5546875" bestFit="1" customWidth="1"/>
    <col min="6138" max="6152" width="5" customWidth="1"/>
    <col min="6153" max="6161" width="0" hidden="1" customWidth="1"/>
    <col min="6162" max="6164" width="8" customWidth="1"/>
    <col min="6165" max="6165" width="2.33203125" customWidth="1"/>
    <col min="6166" max="6167" width="8" customWidth="1"/>
    <col min="6393" max="6393" width="14.5546875" bestFit="1" customWidth="1"/>
    <col min="6394" max="6408" width="5" customWidth="1"/>
    <col min="6409" max="6417" width="0" hidden="1" customWidth="1"/>
    <col min="6418" max="6420" width="8" customWidth="1"/>
    <col min="6421" max="6421" width="2.33203125" customWidth="1"/>
    <col min="6422" max="6423" width="8" customWidth="1"/>
    <col min="6649" max="6649" width="14.5546875" bestFit="1" customWidth="1"/>
    <col min="6650" max="6664" width="5" customWidth="1"/>
    <col min="6665" max="6673" width="0" hidden="1" customWidth="1"/>
    <col min="6674" max="6676" width="8" customWidth="1"/>
    <col min="6677" max="6677" width="2.33203125" customWidth="1"/>
    <col min="6678" max="6679" width="8" customWidth="1"/>
    <col min="6905" max="6905" width="14.5546875" bestFit="1" customWidth="1"/>
    <col min="6906" max="6920" width="5" customWidth="1"/>
    <col min="6921" max="6929" width="0" hidden="1" customWidth="1"/>
    <col min="6930" max="6932" width="8" customWidth="1"/>
    <col min="6933" max="6933" width="2.33203125" customWidth="1"/>
    <col min="6934" max="6935" width="8" customWidth="1"/>
    <col min="7161" max="7161" width="14.5546875" bestFit="1" customWidth="1"/>
    <col min="7162" max="7176" width="5" customWidth="1"/>
    <col min="7177" max="7185" width="0" hidden="1" customWidth="1"/>
    <col min="7186" max="7188" width="8" customWidth="1"/>
    <col min="7189" max="7189" width="2.33203125" customWidth="1"/>
    <col min="7190" max="7191" width="8" customWidth="1"/>
    <col min="7417" max="7417" width="14.5546875" bestFit="1" customWidth="1"/>
    <col min="7418" max="7432" width="5" customWidth="1"/>
    <col min="7433" max="7441" width="0" hidden="1" customWidth="1"/>
    <col min="7442" max="7444" width="8" customWidth="1"/>
    <col min="7445" max="7445" width="2.33203125" customWidth="1"/>
    <col min="7446" max="7447" width="8" customWidth="1"/>
    <col min="7673" max="7673" width="14.5546875" bestFit="1" customWidth="1"/>
    <col min="7674" max="7688" width="5" customWidth="1"/>
    <col min="7689" max="7697" width="0" hidden="1" customWidth="1"/>
    <col min="7698" max="7700" width="8" customWidth="1"/>
    <col min="7701" max="7701" width="2.33203125" customWidth="1"/>
    <col min="7702" max="7703" width="8" customWidth="1"/>
    <col min="7929" max="7929" width="14.5546875" bestFit="1" customWidth="1"/>
    <col min="7930" max="7944" width="5" customWidth="1"/>
    <col min="7945" max="7953" width="0" hidden="1" customWidth="1"/>
    <col min="7954" max="7956" width="8" customWidth="1"/>
    <col min="7957" max="7957" width="2.33203125" customWidth="1"/>
    <col min="7958" max="7959" width="8" customWidth="1"/>
    <col min="8185" max="8185" width="14.5546875" bestFit="1" customWidth="1"/>
    <col min="8186" max="8200" width="5" customWidth="1"/>
    <col min="8201" max="8209" width="0" hidden="1" customWidth="1"/>
    <col min="8210" max="8212" width="8" customWidth="1"/>
    <col min="8213" max="8213" width="2.33203125" customWidth="1"/>
    <col min="8214" max="8215" width="8" customWidth="1"/>
    <col min="8441" max="8441" width="14.5546875" bestFit="1" customWidth="1"/>
    <col min="8442" max="8456" width="5" customWidth="1"/>
    <col min="8457" max="8465" width="0" hidden="1" customWidth="1"/>
    <col min="8466" max="8468" width="8" customWidth="1"/>
    <col min="8469" max="8469" width="2.33203125" customWidth="1"/>
    <col min="8470" max="8471" width="8" customWidth="1"/>
    <col min="8697" max="8697" width="14.5546875" bestFit="1" customWidth="1"/>
    <col min="8698" max="8712" width="5" customWidth="1"/>
    <col min="8713" max="8721" width="0" hidden="1" customWidth="1"/>
    <col min="8722" max="8724" width="8" customWidth="1"/>
    <col min="8725" max="8725" width="2.33203125" customWidth="1"/>
    <col min="8726" max="8727" width="8" customWidth="1"/>
    <col min="8953" max="8953" width="14.5546875" bestFit="1" customWidth="1"/>
    <col min="8954" max="8968" width="5" customWidth="1"/>
    <col min="8969" max="8977" width="0" hidden="1" customWidth="1"/>
    <col min="8978" max="8980" width="8" customWidth="1"/>
    <col min="8981" max="8981" width="2.33203125" customWidth="1"/>
    <col min="8982" max="8983" width="8" customWidth="1"/>
    <col min="9209" max="9209" width="14.5546875" bestFit="1" customWidth="1"/>
    <col min="9210" max="9224" width="5" customWidth="1"/>
    <col min="9225" max="9233" width="0" hidden="1" customWidth="1"/>
    <col min="9234" max="9236" width="8" customWidth="1"/>
    <col min="9237" max="9237" width="2.33203125" customWidth="1"/>
    <col min="9238" max="9239" width="8" customWidth="1"/>
    <col min="9465" max="9465" width="14.5546875" bestFit="1" customWidth="1"/>
    <col min="9466" max="9480" width="5" customWidth="1"/>
    <col min="9481" max="9489" width="0" hidden="1" customWidth="1"/>
    <col min="9490" max="9492" width="8" customWidth="1"/>
    <col min="9493" max="9493" width="2.33203125" customWidth="1"/>
    <col min="9494" max="9495" width="8" customWidth="1"/>
    <col min="9721" max="9721" width="14.5546875" bestFit="1" customWidth="1"/>
    <col min="9722" max="9736" width="5" customWidth="1"/>
    <col min="9737" max="9745" width="0" hidden="1" customWidth="1"/>
    <col min="9746" max="9748" width="8" customWidth="1"/>
    <col min="9749" max="9749" width="2.33203125" customWidth="1"/>
    <col min="9750" max="9751" width="8" customWidth="1"/>
    <col min="9977" max="9977" width="14.5546875" bestFit="1" customWidth="1"/>
    <col min="9978" max="9992" width="5" customWidth="1"/>
    <col min="9993" max="10001" width="0" hidden="1" customWidth="1"/>
    <col min="10002" max="10004" width="8" customWidth="1"/>
    <col min="10005" max="10005" width="2.33203125" customWidth="1"/>
    <col min="10006" max="10007" width="8" customWidth="1"/>
    <col min="10233" max="10233" width="14.5546875" bestFit="1" customWidth="1"/>
    <col min="10234" max="10248" width="5" customWidth="1"/>
    <col min="10249" max="10257" width="0" hidden="1" customWidth="1"/>
    <col min="10258" max="10260" width="8" customWidth="1"/>
    <col min="10261" max="10261" width="2.33203125" customWidth="1"/>
    <col min="10262" max="10263" width="8" customWidth="1"/>
    <col min="10489" max="10489" width="14.5546875" bestFit="1" customWidth="1"/>
    <col min="10490" max="10504" width="5" customWidth="1"/>
    <col min="10505" max="10513" width="0" hidden="1" customWidth="1"/>
    <col min="10514" max="10516" width="8" customWidth="1"/>
    <col min="10517" max="10517" width="2.33203125" customWidth="1"/>
    <col min="10518" max="10519" width="8" customWidth="1"/>
    <col min="10745" max="10745" width="14.5546875" bestFit="1" customWidth="1"/>
    <col min="10746" max="10760" width="5" customWidth="1"/>
    <col min="10761" max="10769" width="0" hidden="1" customWidth="1"/>
    <col min="10770" max="10772" width="8" customWidth="1"/>
    <col min="10773" max="10773" width="2.33203125" customWidth="1"/>
    <col min="10774" max="10775" width="8" customWidth="1"/>
    <col min="11001" max="11001" width="14.5546875" bestFit="1" customWidth="1"/>
    <col min="11002" max="11016" width="5" customWidth="1"/>
    <col min="11017" max="11025" width="0" hidden="1" customWidth="1"/>
    <col min="11026" max="11028" width="8" customWidth="1"/>
    <col min="11029" max="11029" width="2.33203125" customWidth="1"/>
    <col min="11030" max="11031" width="8" customWidth="1"/>
    <col min="11257" max="11257" width="14.5546875" bestFit="1" customWidth="1"/>
    <col min="11258" max="11272" width="5" customWidth="1"/>
    <col min="11273" max="11281" width="0" hidden="1" customWidth="1"/>
    <col min="11282" max="11284" width="8" customWidth="1"/>
    <col min="11285" max="11285" width="2.33203125" customWidth="1"/>
    <col min="11286" max="11287" width="8" customWidth="1"/>
    <col min="11513" max="11513" width="14.5546875" bestFit="1" customWidth="1"/>
    <col min="11514" max="11528" width="5" customWidth="1"/>
    <col min="11529" max="11537" width="0" hidden="1" customWidth="1"/>
    <col min="11538" max="11540" width="8" customWidth="1"/>
    <col min="11541" max="11541" width="2.33203125" customWidth="1"/>
    <col min="11542" max="11543" width="8" customWidth="1"/>
    <col min="11769" max="11769" width="14.5546875" bestFit="1" customWidth="1"/>
    <col min="11770" max="11784" width="5" customWidth="1"/>
    <col min="11785" max="11793" width="0" hidden="1" customWidth="1"/>
    <col min="11794" max="11796" width="8" customWidth="1"/>
    <col min="11797" max="11797" width="2.33203125" customWidth="1"/>
    <col min="11798" max="11799" width="8" customWidth="1"/>
    <col min="12025" max="12025" width="14.5546875" bestFit="1" customWidth="1"/>
    <col min="12026" max="12040" width="5" customWidth="1"/>
    <col min="12041" max="12049" width="0" hidden="1" customWidth="1"/>
    <col min="12050" max="12052" width="8" customWidth="1"/>
    <col min="12053" max="12053" width="2.33203125" customWidth="1"/>
    <col min="12054" max="12055" width="8" customWidth="1"/>
    <col min="12281" max="12281" width="14.5546875" bestFit="1" customWidth="1"/>
    <col min="12282" max="12296" width="5" customWidth="1"/>
    <col min="12297" max="12305" width="0" hidden="1" customWidth="1"/>
    <col min="12306" max="12308" width="8" customWidth="1"/>
    <col min="12309" max="12309" width="2.33203125" customWidth="1"/>
    <col min="12310" max="12311" width="8" customWidth="1"/>
    <col min="12537" max="12537" width="14.5546875" bestFit="1" customWidth="1"/>
    <col min="12538" max="12552" width="5" customWidth="1"/>
    <col min="12553" max="12561" width="0" hidden="1" customWidth="1"/>
    <col min="12562" max="12564" width="8" customWidth="1"/>
    <col min="12565" max="12565" width="2.33203125" customWidth="1"/>
    <col min="12566" max="12567" width="8" customWidth="1"/>
    <col min="12793" max="12793" width="14.5546875" bestFit="1" customWidth="1"/>
    <col min="12794" max="12808" width="5" customWidth="1"/>
    <col min="12809" max="12817" width="0" hidden="1" customWidth="1"/>
    <col min="12818" max="12820" width="8" customWidth="1"/>
    <col min="12821" max="12821" width="2.33203125" customWidth="1"/>
    <col min="12822" max="12823" width="8" customWidth="1"/>
    <col min="13049" max="13049" width="14.5546875" bestFit="1" customWidth="1"/>
    <col min="13050" max="13064" width="5" customWidth="1"/>
    <col min="13065" max="13073" width="0" hidden="1" customWidth="1"/>
    <col min="13074" max="13076" width="8" customWidth="1"/>
    <col min="13077" max="13077" width="2.33203125" customWidth="1"/>
    <col min="13078" max="13079" width="8" customWidth="1"/>
    <col min="13305" max="13305" width="14.5546875" bestFit="1" customWidth="1"/>
    <col min="13306" max="13320" width="5" customWidth="1"/>
    <col min="13321" max="13329" width="0" hidden="1" customWidth="1"/>
    <col min="13330" max="13332" width="8" customWidth="1"/>
    <col min="13333" max="13333" width="2.33203125" customWidth="1"/>
    <col min="13334" max="13335" width="8" customWidth="1"/>
    <col min="13561" max="13561" width="14.5546875" bestFit="1" customWidth="1"/>
    <col min="13562" max="13576" width="5" customWidth="1"/>
    <col min="13577" max="13585" width="0" hidden="1" customWidth="1"/>
    <col min="13586" max="13588" width="8" customWidth="1"/>
    <col min="13589" max="13589" width="2.33203125" customWidth="1"/>
    <col min="13590" max="13591" width="8" customWidth="1"/>
    <col min="13817" max="13817" width="14.5546875" bestFit="1" customWidth="1"/>
    <col min="13818" max="13832" width="5" customWidth="1"/>
    <col min="13833" max="13841" width="0" hidden="1" customWidth="1"/>
    <col min="13842" max="13844" width="8" customWidth="1"/>
    <col min="13845" max="13845" width="2.33203125" customWidth="1"/>
    <col min="13846" max="13847" width="8" customWidth="1"/>
    <col min="14073" max="14073" width="14.5546875" bestFit="1" customWidth="1"/>
    <col min="14074" max="14088" width="5" customWidth="1"/>
    <col min="14089" max="14097" width="0" hidden="1" customWidth="1"/>
    <col min="14098" max="14100" width="8" customWidth="1"/>
    <col min="14101" max="14101" width="2.33203125" customWidth="1"/>
    <col min="14102" max="14103" width="8" customWidth="1"/>
    <col min="14329" max="14329" width="14.5546875" bestFit="1" customWidth="1"/>
    <col min="14330" max="14344" width="5" customWidth="1"/>
    <col min="14345" max="14353" width="0" hidden="1" customWidth="1"/>
    <col min="14354" max="14356" width="8" customWidth="1"/>
    <col min="14357" max="14357" width="2.33203125" customWidth="1"/>
    <col min="14358" max="14359" width="8" customWidth="1"/>
    <col min="14585" max="14585" width="14.5546875" bestFit="1" customWidth="1"/>
    <col min="14586" max="14600" width="5" customWidth="1"/>
    <col min="14601" max="14609" width="0" hidden="1" customWidth="1"/>
    <col min="14610" max="14612" width="8" customWidth="1"/>
    <col min="14613" max="14613" width="2.33203125" customWidth="1"/>
    <col min="14614" max="14615" width="8" customWidth="1"/>
    <col min="14841" max="14841" width="14.5546875" bestFit="1" customWidth="1"/>
    <col min="14842" max="14856" width="5" customWidth="1"/>
    <col min="14857" max="14865" width="0" hidden="1" customWidth="1"/>
    <col min="14866" max="14868" width="8" customWidth="1"/>
    <col min="14869" max="14869" width="2.33203125" customWidth="1"/>
    <col min="14870" max="14871" width="8" customWidth="1"/>
    <col min="15097" max="15097" width="14.5546875" bestFit="1" customWidth="1"/>
    <col min="15098" max="15112" width="5" customWidth="1"/>
    <col min="15113" max="15121" width="0" hidden="1" customWidth="1"/>
    <col min="15122" max="15124" width="8" customWidth="1"/>
    <col min="15125" max="15125" width="2.33203125" customWidth="1"/>
    <col min="15126" max="15127" width="8" customWidth="1"/>
    <col min="15353" max="15353" width="14.5546875" bestFit="1" customWidth="1"/>
    <col min="15354" max="15368" width="5" customWidth="1"/>
    <col min="15369" max="15377" width="0" hidden="1" customWidth="1"/>
    <col min="15378" max="15380" width="8" customWidth="1"/>
    <col min="15381" max="15381" width="2.33203125" customWidth="1"/>
    <col min="15382" max="15383" width="8" customWidth="1"/>
    <col min="15609" max="15609" width="14.5546875" bestFit="1" customWidth="1"/>
    <col min="15610" max="15624" width="5" customWidth="1"/>
    <col min="15625" max="15633" width="0" hidden="1" customWidth="1"/>
    <col min="15634" max="15636" width="8" customWidth="1"/>
    <col min="15637" max="15637" width="2.33203125" customWidth="1"/>
    <col min="15638" max="15639" width="8" customWidth="1"/>
    <col min="15865" max="15865" width="14.5546875" bestFit="1" customWidth="1"/>
    <col min="15866" max="15880" width="5" customWidth="1"/>
    <col min="15881" max="15889" width="0" hidden="1" customWidth="1"/>
    <col min="15890" max="15892" width="8" customWidth="1"/>
    <col min="15893" max="15893" width="2.33203125" customWidth="1"/>
    <col min="15894" max="15895" width="8" customWidth="1"/>
    <col min="16121" max="16121" width="14.5546875" bestFit="1" customWidth="1"/>
    <col min="16122" max="16136" width="5" customWidth="1"/>
    <col min="16137" max="16145" width="0" hidden="1" customWidth="1"/>
    <col min="16146" max="16148" width="8" customWidth="1"/>
    <col min="16149" max="16149" width="2.33203125" customWidth="1"/>
    <col min="16150" max="16151" width="8" customWidth="1"/>
  </cols>
  <sheetData>
    <row r="1" spans="1:23" x14ac:dyDescent="0.3">
      <c r="A1" s="270" t="s">
        <v>109</v>
      </c>
      <c r="B1" s="271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7" t="s">
        <v>39</v>
      </c>
      <c r="P1" s="259"/>
      <c r="Q1" s="261"/>
      <c r="R1" s="268" t="s">
        <v>22</v>
      </c>
      <c r="S1" s="259" t="s">
        <v>23</v>
      </c>
      <c r="T1" s="259" t="s">
        <v>24</v>
      </c>
      <c r="U1" s="259"/>
      <c r="V1" s="259"/>
      <c r="W1" s="261"/>
    </row>
    <row r="2" spans="1:23" ht="15" thickBot="1" x14ac:dyDescent="0.35">
      <c r="A2" s="272"/>
      <c r="B2" s="273"/>
      <c r="C2" s="244" t="str">
        <f>B3</f>
        <v>Raškovice B</v>
      </c>
      <c r="D2" s="260"/>
      <c r="E2" s="262"/>
      <c r="F2" s="244" t="str">
        <f>B4</f>
        <v>Polanka B</v>
      </c>
      <c r="G2" s="260"/>
      <c r="H2" s="262"/>
      <c r="I2" s="244" t="str">
        <f>B5</f>
        <v>Polanka A</v>
      </c>
      <c r="J2" s="260"/>
      <c r="K2" s="262"/>
      <c r="L2" s="244" t="str">
        <f>B6</f>
        <v>Volejbal Ostrava A</v>
      </c>
      <c r="M2" s="260"/>
      <c r="N2" s="262"/>
      <c r="O2" s="244" t="str">
        <f>B7</f>
        <v>Břeclav A</v>
      </c>
      <c r="P2" s="260"/>
      <c r="Q2" s="262"/>
      <c r="R2" s="269"/>
      <c r="S2" s="260"/>
      <c r="T2" s="260"/>
      <c r="U2" s="260"/>
      <c r="V2" s="260"/>
      <c r="W2" s="262"/>
    </row>
    <row r="3" spans="1:23" ht="21" x14ac:dyDescent="0.3">
      <c r="A3" s="18" t="s">
        <v>18</v>
      </c>
      <c r="B3" s="19" t="s">
        <v>106</v>
      </c>
      <c r="C3" s="136"/>
      <c r="D3" s="137"/>
      <c r="E3" s="138"/>
      <c r="F3" s="23">
        <v>22</v>
      </c>
      <c r="G3" s="24" t="s">
        <v>26</v>
      </c>
      <c r="H3" s="25">
        <v>37</v>
      </c>
      <c r="I3" s="23">
        <v>15</v>
      </c>
      <c r="J3" s="24" t="s">
        <v>26</v>
      </c>
      <c r="K3" s="25">
        <v>26</v>
      </c>
      <c r="L3" s="23">
        <v>28</v>
      </c>
      <c r="M3" s="24" t="s">
        <v>26</v>
      </c>
      <c r="N3" s="25">
        <v>1</v>
      </c>
      <c r="O3" s="23">
        <v>22</v>
      </c>
      <c r="P3" s="24" t="s">
        <v>26</v>
      </c>
      <c r="Q3" s="25">
        <v>11</v>
      </c>
      <c r="R3" s="98">
        <f>SUM(IF(C3&gt;E3,1,0),IF(F3&gt;H3,1,0),IF(I3&gt;K3,1,0),IF(L3&gt;N3,1,0),IF(O3&gt;Q3,1,0))</f>
        <v>2</v>
      </c>
      <c r="S3" s="75">
        <v>8</v>
      </c>
      <c r="T3" s="24">
        <f>C3+F3+I3+L3+O3</f>
        <v>87</v>
      </c>
      <c r="U3" s="24" t="s">
        <v>26</v>
      </c>
      <c r="V3" s="24">
        <f>H3+K3+N3+Q3+E3</f>
        <v>75</v>
      </c>
      <c r="W3" s="25">
        <f>T3/V3</f>
        <v>1.1599999999999999</v>
      </c>
    </row>
    <row r="4" spans="1:23" ht="21" x14ac:dyDescent="0.3">
      <c r="A4" s="34" t="s">
        <v>19</v>
      </c>
      <c r="B4" s="97" t="s">
        <v>28</v>
      </c>
      <c r="C4" s="95">
        <f>H3</f>
        <v>37</v>
      </c>
      <c r="D4" s="96" t="s">
        <v>26</v>
      </c>
      <c r="E4" s="94">
        <f>F3</f>
        <v>22</v>
      </c>
      <c r="F4" s="139"/>
      <c r="G4" s="140"/>
      <c r="H4" s="141"/>
      <c r="I4" s="90">
        <v>31</v>
      </c>
      <c r="J4" s="54" t="s">
        <v>26</v>
      </c>
      <c r="K4" s="89">
        <v>10</v>
      </c>
      <c r="L4" s="90">
        <v>38</v>
      </c>
      <c r="M4" s="54" t="s">
        <v>26</v>
      </c>
      <c r="N4" s="89">
        <v>12</v>
      </c>
      <c r="O4" s="90">
        <v>25</v>
      </c>
      <c r="P4" s="54" t="s">
        <v>26</v>
      </c>
      <c r="Q4" s="89">
        <v>26</v>
      </c>
      <c r="R4" s="88">
        <f>SUM(IF(C4&gt;E4,1,0),IF(F4&gt;H4,1,0),IF(I4&gt;K4,1,0),IF(L4&gt;N4,1,0),IF(O4&gt;Q4,1,0))</f>
        <v>3</v>
      </c>
      <c r="S4" s="163">
        <v>6</v>
      </c>
      <c r="T4" s="54">
        <f>C4+F4+I4+L4+O4</f>
        <v>131</v>
      </c>
      <c r="U4" s="54" t="s">
        <v>26</v>
      </c>
      <c r="V4" s="54">
        <f>H4+K4+N4+Q4+E4</f>
        <v>70</v>
      </c>
      <c r="W4" s="89">
        <f>T4/V4</f>
        <v>1.8714285714285714</v>
      </c>
    </row>
    <row r="5" spans="1:23" ht="21" x14ac:dyDescent="0.3">
      <c r="A5" s="34" t="s">
        <v>20</v>
      </c>
      <c r="B5" s="97" t="s">
        <v>29</v>
      </c>
      <c r="C5" s="95">
        <f>K3</f>
        <v>26</v>
      </c>
      <c r="D5" s="96" t="s">
        <v>26</v>
      </c>
      <c r="E5" s="94">
        <f>I3</f>
        <v>15</v>
      </c>
      <c r="F5" s="95">
        <f>K4</f>
        <v>10</v>
      </c>
      <c r="G5" s="96" t="s">
        <v>26</v>
      </c>
      <c r="H5" s="94">
        <f>I4</f>
        <v>31</v>
      </c>
      <c r="I5" s="139"/>
      <c r="J5" s="140"/>
      <c r="K5" s="141"/>
      <c r="L5" s="90">
        <v>34</v>
      </c>
      <c r="M5" s="54" t="s">
        <v>26</v>
      </c>
      <c r="N5" s="89">
        <v>8</v>
      </c>
      <c r="O5" s="90">
        <v>16</v>
      </c>
      <c r="P5" s="54" t="s">
        <v>26</v>
      </c>
      <c r="Q5" s="89">
        <v>27</v>
      </c>
      <c r="R5" s="88">
        <f>SUM(IF(C5&gt;E5,1,0),IF(F5&gt;H5,1,0),IF(I5&gt;K5,1,0),IF(L5&gt;N5,1,0),IF(O5&gt;Q5,1,0))</f>
        <v>2</v>
      </c>
      <c r="S5" s="163">
        <v>9</v>
      </c>
      <c r="T5" s="54">
        <f>C5+F5+I5+L5+O5</f>
        <v>86</v>
      </c>
      <c r="U5" s="54" t="s">
        <v>26</v>
      </c>
      <c r="V5" s="54">
        <f>H5+K5+N5+Q5+E5</f>
        <v>81</v>
      </c>
      <c r="W5" s="89">
        <f>T5/V5</f>
        <v>1.0617283950617284</v>
      </c>
    </row>
    <row r="6" spans="1:23" ht="21" x14ac:dyDescent="0.3">
      <c r="A6" s="34" t="s">
        <v>21</v>
      </c>
      <c r="B6" s="97" t="s">
        <v>41</v>
      </c>
      <c r="C6" s="95">
        <f>N3</f>
        <v>1</v>
      </c>
      <c r="D6" s="96" t="s">
        <v>26</v>
      </c>
      <c r="E6" s="94">
        <f>L3</f>
        <v>28</v>
      </c>
      <c r="F6" s="95">
        <f>N4</f>
        <v>12</v>
      </c>
      <c r="G6" s="96" t="s">
        <v>26</v>
      </c>
      <c r="H6" s="94">
        <f>L4</f>
        <v>38</v>
      </c>
      <c r="I6" s="95">
        <f>N5</f>
        <v>8</v>
      </c>
      <c r="J6" s="96" t="s">
        <v>26</v>
      </c>
      <c r="K6" s="94">
        <f>L5</f>
        <v>34</v>
      </c>
      <c r="L6" s="139"/>
      <c r="M6" s="140"/>
      <c r="N6" s="141"/>
      <c r="O6" s="90">
        <v>17</v>
      </c>
      <c r="P6" s="54" t="s">
        <v>26</v>
      </c>
      <c r="Q6" s="89">
        <v>26</v>
      </c>
      <c r="R6" s="88">
        <f>SUM(IF(C6&gt;E6,1,0),IF(F6&gt;H6,1,0),IF(I6&gt;K6,1,0),IF(L6&gt;N6,1,0),IF(O6&gt;Q6,1,0))</f>
        <v>0</v>
      </c>
      <c r="S6" s="163">
        <v>10</v>
      </c>
      <c r="T6" s="54">
        <f>C6+F6+I6+L6+O6</f>
        <v>38</v>
      </c>
      <c r="U6" s="54" t="s">
        <v>26</v>
      </c>
      <c r="V6" s="54">
        <f>H6+K6+N6+Q6+E6</f>
        <v>126</v>
      </c>
      <c r="W6" s="89">
        <f>T6/V6</f>
        <v>0.30158730158730157</v>
      </c>
    </row>
    <row r="7" spans="1:23" ht="21.6" thickBot="1" x14ac:dyDescent="0.35">
      <c r="A7" s="17" t="s">
        <v>39</v>
      </c>
      <c r="B7" s="55" t="s">
        <v>105</v>
      </c>
      <c r="C7" s="56">
        <f>Q3</f>
        <v>11</v>
      </c>
      <c r="D7" s="57" t="s">
        <v>26</v>
      </c>
      <c r="E7" s="58">
        <f>O3</f>
        <v>22</v>
      </c>
      <c r="F7" s="56">
        <f>Q4</f>
        <v>26</v>
      </c>
      <c r="G7" s="57" t="s">
        <v>26</v>
      </c>
      <c r="H7" s="58">
        <f>O4</f>
        <v>25</v>
      </c>
      <c r="I7" s="56">
        <f>Q5</f>
        <v>27</v>
      </c>
      <c r="J7" s="57" t="s">
        <v>26</v>
      </c>
      <c r="K7" s="58">
        <f>O5</f>
        <v>16</v>
      </c>
      <c r="L7" s="56">
        <f>Q6</f>
        <v>26</v>
      </c>
      <c r="M7" s="57" t="s">
        <v>26</v>
      </c>
      <c r="N7" s="58">
        <f>O6</f>
        <v>17</v>
      </c>
      <c r="O7" s="159"/>
      <c r="P7" s="160"/>
      <c r="Q7" s="161"/>
      <c r="R7" s="82">
        <f>SUM(IF(C7&gt;E7,1,0),IF(F7&gt;H7,1,0),IF(I7&gt;K7,1,0),IF(L7&gt;N7,1,0),IF(O7&gt;Q7,1,0))</f>
        <v>3</v>
      </c>
      <c r="S7" s="162">
        <v>7</v>
      </c>
      <c r="T7" s="80">
        <f>C7+F7+I7+L7+O7</f>
        <v>90</v>
      </c>
      <c r="U7" s="80" t="s">
        <v>26</v>
      </c>
      <c r="V7" s="80">
        <f>H7+K7+N7+Q7+E7</f>
        <v>80</v>
      </c>
      <c r="W7" s="79">
        <f>T7/V7</f>
        <v>1.125</v>
      </c>
    </row>
    <row r="8" spans="1:23" x14ac:dyDescent="0.3">
      <c r="B8" s="109"/>
    </row>
  </sheetData>
  <mergeCells count="14">
    <mergeCell ref="A1:B2"/>
    <mergeCell ref="C1:E1"/>
    <mergeCell ref="F1:H1"/>
    <mergeCell ref="I1:K1"/>
    <mergeCell ref="L1:N1"/>
    <mergeCell ref="S1:S2"/>
    <mergeCell ref="T1:W2"/>
    <mergeCell ref="C2:E2"/>
    <mergeCell ref="F2:H2"/>
    <mergeCell ref="I2:K2"/>
    <mergeCell ref="L2:N2"/>
    <mergeCell ref="O2:Q2"/>
    <mergeCell ref="O1:Q1"/>
    <mergeCell ref="R1:R2"/>
  </mergeCells>
  <pageMargins left="0.7" right="0.7" top="0.78740157499999996" bottom="0.78740157499999996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69BA4-C2E2-4CE2-8390-1A59796D30CB}">
  <sheetPr>
    <tabColor rgb="FF92D050"/>
  </sheetPr>
  <dimension ref="A1"/>
  <sheetViews>
    <sheetView workbookViewId="0">
      <selection activeCell="M18" sqref="M18"/>
    </sheetView>
  </sheetViews>
  <sheetFormatPr defaultRowHeight="14.4" x14ac:dyDescent="0.3"/>
  <sheetData/>
  <pageMargins left="0.7" right="0.7" top="0.78740157499999996" bottom="0.78740157499999996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84002-1CDF-45BA-B69D-DA4415F85118}">
  <sheetPr>
    <tabColor rgb="FF92D050"/>
  </sheetPr>
  <dimension ref="A1:Z14"/>
  <sheetViews>
    <sheetView zoomScale="85" zoomScaleNormal="85" workbookViewId="0">
      <selection activeCell="AD11" sqref="AD11"/>
    </sheetView>
  </sheetViews>
  <sheetFormatPr defaultRowHeight="14.4" x14ac:dyDescent="0.3"/>
  <cols>
    <col min="1" max="1" width="5.33203125" style="78" customWidth="1"/>
    <col min="2" max="2" width="17.44140625" style="78" bestFit="1" customWidth="1"/>
    <col min="3" max="20" width="5.77734375" style="78" customWidth="1"/>
    <col min="21" max="22" width="8.88671875" style="78"/>
    <col min="23" max="23" width="6.33203125" style="78" customWidth="1"/>
    <col min="24" max="24" width="2" style="78" customWidth="1"/>
    <col min="25" max="25" width="6.33203125" style="78" customWidth="1"/>
    <col min="26" max="26" width="16.33203125" style="78" bestFit="1" customWidth="1"/>
    <col min="27" max="250" width="8.88671875" style="78"/>
    <col min="251" max="251" width="5.33203125" style="78" customWidth="1"/>
    <col min="252" max="252" width="15.33203125" style="78" customWidth="1"/>
    <col min="253" max="253" width="5" style="78" customWidth="1"/>
    <col min="254" max="269" width="4.44140625" style="78" customWidth="1"/>
    <col min="270" max="270" width="6.44140625" style="78" customWidth="1"/>
    <col min="271" max="276" width="4.44140625" style="78" customWidth="1"/>
    <col min="277" max="278" width="8.88671875" style="78"/>
    <col min="279" max="279" width="6.33203125" style="78" customWidth="1"/>
    <col min="280" max="280" width="2" style="78" customWidth="1"/>
    <col min="281" max="281" width="6.33203125" style="78" customWidth="1"/>
    <col min="282" max="506" width="8.88671875" style="78"/>
    <col min="507" max="507" width="5.33203125" style="78" customWidth="1"/>
    <col min="508" max="508" width="15.33203125" style="78" customWidth="1"/>
    <col min="509" max="509" width="5" style="78" customWidth="1"/>
    <col min="510" max="525" width="4.44140625" style="78" customWidth="1"/>
    <col min="526" max="526" width="6.44140625" style="78" customWidth="1"/>
    <col min="527" max="532" width="4.44140625" style="78" customWidth="1"/>
    <col min="533" max="534" width="8.88671875" style="78"/>
    <col min="535" max="535" width="6.33203125" style="78" customWidth="1"/>
    <col min="536" max="536" width="2" style="78" customWidth="1"/>
    <col min="537" max="537" width="6.33203125" style="78" customWidth="1"/>
    <col min="538" max="762" width="8.88671875" style="78"/>
    <col min="763" max="763" width="5.33203125" style="78" customWidth="1"/>
    <col min="764" max="764" width="15.33203125" style="78" customWidth="1"/>
    <col min="765" max="765" width="5" style="78" customWidth="1"/>
    <col min="766" max="781" width="4.44140625" style="78" customWidth="1"/>
    <col min="782" max="782" width="6.44140625" style="78" customWidth="1"/>
    <col min="783" max="788" width="4.44140625" style="78" customWidth="1"/>
    <col min="789" max="790" width="8.88671875" style="78"/>
    <col min="791" max="791" width="6.33203125" style="78" customWidth="1"/>
    <col min="792" max="792" width="2" style="78" customWidth="1"/>
    <col min="793" max="793" width="6.33203125" style="78" customWidth="1"/>
    <col min="794" max="1018" width="8.88671875" style="78"/>
    <col min="1019" max="1019" width="5.33203125" style="78" customWidth="1"/>
    <col min="1020" max="1020" width="15.33203125" style="78" customWidth="1"/>
    <col min="1021" max="1021" width="5" style="78" customWidth="1"/>
    <col min="1022" max="1037" width="4.44140625" style="78" customWidth="1"/>
    <col min="1038" max="1038" width="6.44140625" style="78" customWidth="1"/>
    <col min="1039" max="1044" width="4.44140625" style="78" customWidth="1"/>
    <col min="1045" max="1046" width="8.88671875" style="78"/>
    <col min="1047" max="1047" width="6.33203125" style="78" customWidth="1"/>
    <col min="1048" max="1048" width="2" style="78" customWidth="1"/>
    <col min="1049" max="1049" width="6.33203125" style="78" customWidth="1"/>
    <col min="1050" max="1274" width="8.88671875" style="78"/>
    <col min="1275" max="1275" width="5.33203125" style="78" customWidth="1"/>
    <col min="1276" max="1276" width="15.33203125" style="78" customWidth="1"/>
    <col min="1277" max="1277" width="5" style="78" customWidth="1"/>
    <col min="1278" max="1293" width="4.44140625" style="78" customWidth="1"/>
    <col min="1294" max="1294" width="6.44140625" style="78" customWidth="1"/>
    <col min="1295" max="1300" width="4.44140625" style="78" customWidth="1"/>
    <col min="1301" max="1302" width="8.88671875" style="78"/>
    <col min="1303" max="1303" width="6.33203125" style="78" customWidth="1"/>
    <col min="1304" max="1304" width="2" style="78" customWidth="1"/>
    <col min="1305" max="1305" width="6.33203125" style="78" customWidth="1"/>
    <col min="1306" max="1530" width="8.88671875" style="78"/>
    <col min="1531" max="1531" width="5.33203125" style="78" customWidth="1"/>
    <col min="1532" max="1532" width="15.33203125" style="78" customWidth="1"/>
    <col min="1533" max="1533" width="5" style="78" customWidth="1"/>
    <col min="1534" max="1549" width="4.44140625" style="78" customWidth="1"/>
    <col min="1550" max="1550" width="6.44140625" style="78" customWidth="1"/>
    <col min="1551" max="1556" width="4.44140625" style="78" customWidth="1"/>
    <col min="1557" max="1558" width="8.88671875" style="78"/>
    <col min="1559" max="1559" width="6.33203125" style="78" customWidth="1"/>
    <col min="1560" max="1560" width="2" style="78" customWidth="1"/>
    <col min="1561" max="1561" width="6.33203125" style="78" customWidth="1"/>
    <col min="1562" max="1786" width="8.88671875" style="78"/>
    <col min="1787" max="1787" width="5.33203125" style="78" customWidth="1"/>
    <col min="1788" max="1788" width="15.33203125" style="78" customWidth="1"/>
    <col min="1789" max="1789" width="5" style="78" customWidth="1"/>
    <col min="1790" max="1805" width="4.44140625" style="78" customWidth="1"/>
    <col min="1806" max="1806" width="6.44140625" style="78" customWidth="1"/>
    <col min="1807" max="1812" width="4.44140625" style="78" customWidth="1"/>
    <col min="1813" max="1814" width="8.88671875" style="78"/>
    <col min="1815" max="1815" width="6.33203125" style="78" customWidth="1"/>
    <col min="1816" max="1816" width="2" style="78" customWidth="1"/>
    <col min="1817" max="1817" width="6.33203125" style="78" customWidth="1"/>
    <col min="1818" max="2042" width="8.88671875" style="78"/>
    <col min="2043" max="2043" width="5.33203125" style="78" customWidth="1"/>
    <col min="2044" max="2044" width="15.33203125" style="78" customWidth="1"/>
    <col min="2045" max="2045" width="5" style="78" customWidth="1"/>
    <col min="2046" max="2061" width="4.44140625" style="78" customWidth="1"/>
    <col min="2062" max="2062" width="6.44140625" style="78" customWidth="1"/>
    <col min="2063" max="2068" width="4.44140625" style="78" customWidth="1"/>
    <col min="2069" max="2070" width="8.88671875" style="78"/>
    <col min="2071" max="2071" width="6.33203125" style="78" customWidth="1"/>
    <col min="2072" max="2072" width="2" style="78" customWidth="1"/>
    <col min="2073" max="2073" width="6.33203125" style="78" customWidth="1"/>
    <col min="2074" max="2298" width="8.88671875" style="78"/>
    <col min="2299" max="2299" width="5.33203125" style="78" customWidth="1"/>
    <col min="2300" max="2300" width="15.33203125" style="78" customWidth="1"/>
    <col min="2301" max="2301" width="5" style="78" customWidth="1"/>
    <col min="2302" max="2317" width="4.44140625" style="78" customWidth="1"/>
    <col min="2318" max="2318" width="6.44140625" style="78" customWidth="1"/>
    <col min="2319" max="2324" width="4.44140625" style="78" customWidth="1"/>
    <col min="2325" max="2326" width="8.88671875" style="78"/>
    <col min="2327" max="2327" width="6.33203125" style="78" customWidth="1"/>
    <col min="2328" max="2328" width="2" style="78" customWidth="1"/>
    <col min="2329" max="2329" width="6.33203125" style="78" customWidth="1"/>
    <col min="2330" max="2554" width="8.88671875" style="78"/>
    <col min="2555" max="2555" width="5.33203125" style="78" customWidth="1"/>
    <col min="2556" max="2556" width="15.33203125" style="78" customWidth="1"/>
    <col min="2557" max="2557" width="5" style="78" customWidth="1"/>
    <col min="2558" max="2573" width="4.44140625" style="78" customWidth="1"/>
    <col min="2574" max="2574" width="6.44140625" style="78" customWidth="1"/>
    <col min="2575" max="2580" width="4.44140625" style="78" customWidth="1"/>
    <col min="2581" max="2582" width="8.88671875" style="78"/>
    <col min="2583" max="2583" width="6.33203125" style="78" customWidth="1"/>
    <col min="2584" max="2584" width="2" style="78" customWidth="1"/>
    <col min="2585" max="2585" width="6.33203125" style="78" customWidth="1"/>
    <col min="2586" max="2810" width="8.88671875" style="78"/>
    <col min="2811" max="2811" width="5.33203125" style="78" customWidth="1"/>
    <col min="2812" max="2812" width="15.33203125" style="78" customWidth="1"/>
    <col min="2813" max="2813" width="5" style="78" customWidth="1"/>
    <col min="2814" max="2829" width="4.44140625" style="78" customWidth="1"/>
    <col min="2830" max="2830" width="6.44140625" style="78" customWidth="1"/>
    <col min="2831" max="2836" width="4.44140625" style="78" customWidth="1"/>
    <col min="2837" max="2838" width="8.88671875" style="78"/>
    <col min="2839" max="2839" width="6.33203125" style="78" customWidth="1"/>
    <col min="2840" max="2840" width="2" style="78" customWidth="1"/>
    <col min="2841" max="2841" width="6.33203125" style="78" customWidth="1"/>
    <col min="2842" max="3066" width="8.88671875" style="78"/>
    <col min="3067" max="3067" width="5.33203125" style="78" customWidth="1"/>
    <col min="3068" max="3068" width="15.33203125" style="78" customWidth="1"/>
    <col min="3069" max="3069" width="5" style="78" customWidth="1"/>
    <col min="3070" max="3085" width="4.44140625" style="78" customWidth="1"/>
    <col min="3086" max="3086" width="6.44140625" style="78" customWidth="1"/>
    <col min="3087" max="3092" width="4.44140625" style="78" customWidth="1"/>
    <col min="3093" max="3094" width="8.88671875" style="78"/>
    <col min="3095" max="3095" width="6.33203125" style="78" customWidth="1"/>
    <col min="3096" max="3096" width="2" style="78" customWidth="1"/>
    <col min="3097" max="3097" width="6.33203125" style="78" customWidth="1"/>
    <col min="3098" max="3322" width="8.88671875" style="78"/>
    <col min="3323" max="3323" width="5.33203125" style="78" customWidth="1"/>
    <col min="3324" max="3324" width="15.33203125" style="78" customWidth="1"/>
    <col min="3325" max="3325" width="5" style="78" customWidth="1"/>
    <col min="3326" max="3341" width="4.44140625" style="78" customWidth="1"/>
    <col min="3342" max="3342" width="6.44140625" style="78" customWidth="1"/>
    <col min="3343" max="3348" width="4.44140625" style="78" customWidth="1"/>
    <col min="3349" max="3350" width="8.88671875" style="78"/>
    <col min="3351" max="3351" width="6.33203125" style="78" customWidth="1"/>
    <col min="3352" max="3352" width="2" style="78" customWidth="1"/>
    <col min="3353" max="3353" width="6.33203125" style="78" customWidth="1"/>
    <col min="3354" max="3578" width="8.88671875" style="78"/>
    <col min="3579" max="3579" width="5.33203125" style="78" customWidth="1"/>
    <col min="3580" max="3580" width="15.33203125" style="78" customWidth="1"/>
    <col min="3581" max="3581" width="5" style="78" customWidth="1"/>
    <col min="3582" max="3597" width="4.44140625" style="78" customWidth="1"/>
    <col min="3598" max="3598" width="6.44140625" style="78" customWidth="1"/>
    <col min="3599" max="3604" width="4.44140625" style="78" customWidth="1"/>
    <col min="3605" max="3606" width="8.88671875" style="78"/>
    <col min="3607" max="3607" width="6.33203125" style="78" customWidth="1"/>
    <col min="3608" max="3608" width="2" style="78" customWidth="1"/>
    <col min="3609" max="3609" width="6.33203125" style="78" customWidth="1"/>
    <col min="3610" max="3834" width="8.88671875" style="78"/>
    <col min="3835" max="3835" width="5.33203125" style="78" customWidth="1"/>
    <col min="3836" max="3836" width="15.33203125" style="78" customWidth="1"/>
    <col min="3837" max="3837" width="5" style="78" customWidth="1"/>
    <col min="3838" max="3853" width="4.44140625" style="78" customWidth="1"/>
    <col min="3854" max="3854" width="6.44140625" style="78" customWidth="1"/>
    <col min="3855" max="3860" width="4.44140625" style="78" customWidth="1"/>
    <col min="3861" max="3862" width="8.88671875" style="78"/>
    <col min="3863" max="3863" width="6.33203125" style="78" customWidth="1"/>
    <col min="3864" max="3864" width="2" style="78" customWidth="1"/>
    <col min="3865" max="3865" width="6.33203125" style="78" customWidth="1"/>
    <col min="3866" max="4090" width="8.88671875" style="78"/>
    <col min="4091" max="4091" width="5.33203125" style="78" customWidth="1"/>
    <col min="4092" max="4092" width="15.33203125" style="78" customWidth="1"/>
    <col min="4093" max="4093" width="5" style="78" customWidth="1"/>
    <col min="4094" max="4109" width="4.44140625" style="78" customWidth="1"/>
    <col min="4110" max="4110" width="6.44140625" style="78" customWidth="1"/>
    <col min="4111" max="4116" width="4.44140625" style="78" customWidth="1"/>
    <col min="4117" max="4118" width="8.88671875" style="78"/>
    <col min="4119" max="4119" width="6.33203125" style="78" customWidth="1"/>
    <col min="4120" max="4120" width="2" style="78" customWidth="1"/>
    <col min="4121" max="4121" width="6.33203125" style="78" customWidth="1"/>
    <col min="4122" max="4346" width="8.88671875" style="78"/>
    <col min="4347" max="4347" width="5.33203125" style="78" customWidth="1"/>
    <col min="4348" max="4348" width="15.33203125" style="78" customWidth="1"/>
    <col min="4349" max="4349" width="5" style="78" customWidth="1"/>
    <col min="4350" max="4365" width="4.44140625" style="78" customWidth="1"/>
    <col min="4366" max="4366" width="6.44140625" style="78" customWidth="1"/>
    <col min="4367" max="4372" width="4.44140625" style="78" customWidth="1"/>
    <col min="4373" max="4374" width="8.88671875" style="78"/>
    <col min="4375" max="4375" width="6.33203125" style="78" customWidth="1"/>
    <col min="4376" max="4376" width="2" style="78" customWidth="1"/>
    <col min="4377" max="4377" width="6.33203125" style="78" customWidth="1"/>
    <col min="4378" max="4602" width="8.88671875" style="78"/>
    <col min="4603" max="4603" width="5.33203125" style="78" customWidth="1"/>
    <col min="4604" max="4604" width="15.33203125" style="78" customWidth="1"/>
    <col min="4605" max="4605" width="5" style="78" customWidth="1"/>
    <col min="4606" max="4621" width="4.44140625" style="78" customWidth="1"/>
    <col min="4622" max="4622" width="6.44140625" style="78" customWidth="1"/>
    <col min="4623" max="4628" width="4.44140625" style="78" customWidth="1"/>
    <col min="4629" max="4630" width="8.88671875" style="78"/>
    <col min="4631" max="4631" width="6.33203125" style="78" customWidth="1"/>
    <col min="4632" max="4632" width="2" style="78" customWidth="1"/>
    <col min="4633" max="4633" width="6.33203125" style="78" customWidth="1"/>
    <col min="4634" max="4858" width="8.88671875" style="78"/>
    <col min="4859" max="4859" width="5.33203125" style="78" customWidth="1"/>
    <col min="4860" max="4860" width="15.33203125" style="78" customWidth="1"/>
    <col min="4861" max="4861" width="5" style="78" customWidth="1"/>
    <col min="4862" max="4877" width="4.44140625" style="78" customWidth="1"/>
    <col min="4878" max="4878" width="6.44140625" style="78" customWidth="1"/>
    <col min="4879" max="4884" width="4.44140625" style="78" customWidth="1"/>
    <col min="4885" max="4886" width="8.88671875" style="78"/>
    <col min="4887" max="4887" width="6.33203125" style="78" customWidth="1"/>
    <col min="4888" max="4888" width="2" style="78" customWidth="1"/>
    <col min="4889" max="4889" width="6.33203125" style="78" customWidth="1"/>
    <col min="4890" max="5114" width="8.88671875" style="78"/>
    <col min="5115" max="5115" width="5.33203125" style="78" customWidth="1"/>
    <col min="5116" max="5116" width="15.33203125" style="78" customWidth="1"/>
    <col min="5117" max="5117" width="5" style="78" customWidth="1"/>
    <col min="5118" max="5133" width="4.44140625" style="78" customWidth="1"/>
    <col min="5134" max="5134" width="6.44140625" style="78" customWidth="1"/>
    <col min="5135" max="5140" width="4.44140625" style="78" customWidth="1"/>
    <col min="5141" max="5142" width="8.88671875" style="78"/>
    <col min="5143" max="5143" width="6.33203125" style="78" customWidth="1"/>
    <col min="5144" max="5144" width="2" style="78" customWidth="1"/>
    <col min="5145" max="5145" width="6.33203125" style="78" customWidth="1"/>
    <col min="5146" max="5370" width="8.88671875" style="78"/>
    <col min="5371" max="5371" width="5.33203125" style="78" customWidth="1"/>
    <col min="5372" max="5372" width="15.33203125" style="78" customWidth="1"/>
    <col min="5373" max="5373" width="5" style="78" customWidth="1"/>
    <col min="5374" max="5389" width="4.44140625" style="78" customWidth="1"/>
    <col min="5390" max="5390" width="6.44140625" style="78" customWidth="1"/>
    <col min="5391" max="5396" width="4.44140625" style="78" customWidth="1"/>
    <col min="5397" max="5398" width="8.88671875" style="78"/>
    <col min="5399" max="5399" width="6.33203125" style="78" customWidth="1"/>
    <col min="5400" max="5400" width="2" style="78" customWidth="1"/>
    <col min="5401" max="5401" width="6.33203125" style="78" customWidth="1"/>
    <col min="5402" max="5626" width="8.88671875" style="78"/>
    <col min="5627" max="5627" width="5.33203125" style="78" customWidth="1"/>
    <col min="5628" max="5628" width="15.33203125" style="78" customWidth="1"/>
    <col min="5629" max="5629" width="5" style="78" customWidth="1"/>
    <col min="5630" max="5645" width="4.44140625" style="78" customWidth="1"/>
    <col min="5646" max="5646" width="6.44140625" style="78" customWidth="1"/>
    <col min="5647" max="5652" width="4.44140625" style="78" customWidth="1"/>
    <col min="5653" max="5654" width="8.88671875" style="78"/>
    <col min="5655" max="5655" width="6.33203125" style="78" customWidth="1"/>
    <col min="5656" max="5656" width="2" style="78" customWidth="1"/>
    <col min="5657" max="5657" width="6.33203125" style="78" customWidth="1"/>
    <col min="5658" max="5882" width="8.88671875" style="78"/>
    <col min="5883" max="5883" width="5.33203125" style="78" customWidth="1"/>
    <col min="5884" max="5884" width="15.33203125" style="78" customWidth="1"/>
    <col min="5885" max="5885" width="5" style="78" customWidth="1"/>
    <col min="5886" max="5901" width="4.44140625" style="78" customWidth="1"/>
    <col min="5902" max="5902" width="6.44140625" style="78" customWidth="1"/>
    <col min="5903" max="5908" width="4.44140625" style="78" customWidth="1"/>
    <col min="5909" max="5910" width="8.88671875" style="78"/>
    <col min="5911" max="5911" width="6.33203125" style="78" customWidth="1"/>
    <col min="5912" max="5912" width="2" style="78" customWidth="1"/>
    <col min="5913" max="5913" width="6.33203125" style="78" customWidth="1"/>
    <col min="5914" max="6138" width="8.88671875" style="78"/>
    <col min="6139" max="6139" width="5.33203125" style="78" customWidth="1"/>
    <col min="6140" max="6140" width="15.33203125" style="78" customWidth="1"/>
    <col min="6141" max="6141" width="5" style="78" customWidth="1"/>
    <col min="6142" max="6157" width="4.44140625" style="78" customWidth="1"/>
    <col min="6158" max="6158" width="6.44140625" style="78" customWidth="1"/>
    <col min="6159" max="6164" width="4.44140625" style="78" customWidth="1"/>
    <col min="6165" max="6166" width="8.88671875" style="78"/>
    <col min="6167" max="6167" width="6.33203125" style="78" customWidth="1"/>
    <col min="6168" max="6168" width="2" style="78" customWidth="1"/>
    <col min="6169" max="6169" width="6.33203125" style="78" customWidth="1"/>
    <col min="6170" max="6394" width="8.88671875" style="78"/>
    <col min="6395" max="6395" width="5.33203125" style="78" customWidth="1"/>
    <col min="6396" max="6396" width="15.33203125" style="78" customWidth="1"/>
    <col min="6397" max="6397" width="5" style="78" customWidth="1"/>
    <col min="6398" max="6413" width="4.44140625" style="78" customWidth="1"/>
    <col min="6414" max="6414" width="6.44140625" style="78" customWidth="1"/>
    <col min="6415" max="6420" width="4.44140625" style="78" customWidth="1"/>
    <col min="6421" max="6422" width="8.88671875" style="78"/>
    <col min="6423" max="6423" width="6.33203125" style="78" customWidth="1"/>
    <col min="6424" max="6424" width="2" style="78" customWidth="1"/>
    <col min="6425" max="6425" width="6.33203125" style="78" customWidth="1"/>
    <col min="6426" max="6650" width="8.88671875" style="78"/>
    <col min="6651" max="6651" width="5.33203125" style="78" customWidth="1"/>
    <col min="6652" max="6652" width="15.33203125" style="78" customWidth="1"/>
    <col min="6653" max="6653" width="5" style="78" customWidth="1"/>
    <col min="6654" max="6669" width="4.44140625" style="78" customWidth="1"/>
    <col min="6670" max="6670" width="6.44140625" style="78" customWidth="1"/>
    <col min="6671" max="6676" width="4.44140625" style="78" customWidth="1"/>
    <col min="6677" max="6678" width="8.88671875" style="78"/>
    <col min="6679" max="6679" width="6.33203125" style="78" customWidth="1"/>
    <col min="6680" max="6680" width="2" style="78" customWidth="1"/>
    <col min="6681" max="6681" width="6.33203125" style="78" customWidth="1"/>
    <col min="6682" max="6906" width="8.88671875" style="78"/>
    <col min="6907" max="6907" width="5.33203125" style="78" customWidth="1"/>
    <col min="6908" max="6908" width="15.33203125" style="78" customWidth="1"/>
    <col min="6909" max="6909" width="5" style="78" customWidth="1"/>
    <col min="6910" max="6925" width="4.44140625" style="78" customWidth="1"/>
    <col min="6926" max="6926" width="6.44140625" style="78" customWidth="1"/>
    <col min="6927" max="6932" width="4.44140625" style="78" customWidth="1"/>
    <col min="6933" max="6934" width="8.88671875" style="78"/>
    <col min="6935" max="6935" width="6.33203125" style="78" customWidth="1"/>
    <col min="6936" max="6936" width="2" style="78" customWidth="1"/>
    <col min="6937" max="6937" width="6.33203125" style="78" customWidth="1"/>
    <col min="6938" max="7162" width="8.88671875" style="78"/>
    <col min="7163" max="7163" width="5.33203125" style="78" customWidth="1"/>
    <col min="7164" max="7164" width="15.33203125" style="78" customWidth="1"/>
    <col min="7165" max="7165" width="5" style="78" customWidth="1"/>
    <col min="7166" max="7181" width="4.44140625" style="78" customWidth="1"/>
    <col min="7182" max="7182" width="6.44140625" style="78" customWidth="1"/>
    <col min="7183" max="7188" width="4.44140625" style="78" customWidth="1"/>
    <col min="7189" max="7190" width="8.88671875" style="78"/>
    <col min="7191" max="7191" width="6.33203125" style="78" customWidth="1"/>
    <col min="7192" max="7192" width="2" style="78" customWidth="1"/>
    <col min="7193" max="7193" width="6.33203125" style="78" customWidth="1"/>
    <col min="7194" max="7418" width="8.88671875" style="78"/>
    <col min="7419" max="7419" width="5.33203125" style="78" customWidth="1"/>
    <col min="7420" max="7420" width="15.33203125" style="78" customWidth="1"/>
    <col min="7421" max="7421" width="5" style="78" customWidth="1"/>
    <col min="7422" max="7437" width="4.44140625" style="78" customWidth="1"/>
    <col min="7438" max="7438" width="6.44140625" style="78" customWidth="1"/>
    <col min="7439" max="7444" width="4.44140625" style="78" customWidth="1"/>
    <col min="7445" max="7446" width="8.88671875" style="78"/>
    <col min="7447" max="7447" width="6.33203125" style="78" customWidth="1"/>
    <col min="7448" max="7448" width="2" style="78" customWidth="1"/>
    <col min="7449" max="7449" width="6.33203125" style="78" customWidth="1"/>
    <col min="7450" max="7674" width="8.88671875" style="78"/>
    <col min="7675" max="7675" width="5.33203125" style="78" customWidth="1"/>
    <col min="7676" max="7676" width="15.33203125" style="78" customWidth="1"/>
    <col min="7677" max="7677" width="5" style="78" customWidth="1"/>
    <col min="7678" max="7693" width="4.44140625" style="78" customWidth="1"/>
    <col min="7694" max="7694" width="6.44140625" style="78" customWidth="1"/>
    <col min="7695" max="7700" width="4.44140625" style="78" customWidth="1"/>
    <col min="7701" max="7702" width="8.88671875" style="78"/>
    <col min="7703" max="7703" width="6.33203125" style="78" customWidth="1"/>
    <col min="7704" max="7704" width="2" style="78" customWidth="1"/>
    <col min="7705" max="7705" width="6.33203125" style="78" customWidth="1"/>
    <col min="7706" max="7930" width="8.88671875" style="78"/>
    <col min="7931" max="7931" width="5.33203125" style="78" customWidth="1"/>
    <col min="7932" max="7932" width="15.33203125" style="78" customWidth="1"/>
    <col min="7933" max="7933" width="5" style="78" customWidth="1"/>
    <col min="7934" max="7949" width="4.44140625" style="78" customWidth="1"/>
    <col min="7950" max="7950" width="6.44140625" style="78" customWidth="1"/>
    <col min="7951" max="7956" width="4.44140625" style="78" customWidth="1"/>
    <col min="7957" max="7958" width="8.88671875" style="78"/>
    <col min="7959" max="7959" width="6.33203125" style="78" customWidth="1"/>
    <col min="7960" max="7960" width="2" style="78" customWidth="1"/>
    <col min="7961" max="7961" width="6.33203125" style="78" customWidth="1"/>
    <col min="7962" max="8186" width="8.88671875" style="78"/>
    <col min="8187" max="8187" width="5.33203125" style="78" customWidth="1"/>
    <col min="8188" max="8188" width="15.33203125" style="78" customWidth="1"/>
    <col min="8189" max="8189" width="5" style="78" customWidth="1"/>
    <col min="8190" max="8205" width="4.44140625" style="78" customWidth="1"/>
    <col min="8206" max="8206" width="6.44140625" style="78" customWidth="1"/>
    <col min="8207" max="8212" width="4.44140625" style="78" customWidth="1"/>
    <col min="8213" max="8214" width="8.88671875" style="78"/>
    <col min="8215" max="8215" width="6.33203125" style="78" customWidth="1"/>
    <col min="8216" max="8216" width="2" style="78" customWidth="1"/>
    <col min="8217" max="8217" width="6.33203125" style="78" customWidth="1"/>
    <col min="8218" max="8442" width="8.88671875" style="78"/>
    <col min="8443" max="8443" width="5.33203125" style="78" customWidth="1"/>
    <col min="8444" max="8444" width="15.33203125" style="78" customWidth="1"/>
    <col min="8445" max="8445" width="5" style="78" customWidth="1"/>
    <col min="8446" max="8461" width="4.44140625" style="78" customWidth="1"/>
    <col min="8462" max="8462" width="6.44140625" style="78" customWidth="1"/>
    <col min="8463" max="8468" width="4.44140625" style="78" customWidth="1"/>
    <col min="8469" max="8470" width="8.88671875" style="78"/>
    <col min="8471" max="8471" width="6.33203125" style="78" customWidth="1"/>
    <col min="8472" max="8472" width="2" style="78" customWidth="1"/>
    <col min="8473" max="8473" width="6.33203125" style="78" customWidth="1"/>
    <col min="8474" max="8698" width="8.88671875" style="78"/>
    <col min="8699" max="8699" width="5.33203125" style="78" customWidth="1"/>
    <col min="8700" max="8700" width="15.33203125" style="78" customWidth="1"/>
    <col min="8701" max="8701" width="5" style="78" customWidth="1"/>
    <col min="8702" max="8717" width="4.44140625" style="78" customWidth="1"/>
    <col min="8718" max="8718" width="6.44140625" style="78" customWidth="1"/>
    <col min="8719" max="8724" width="4.44140625" style="78" customWidth="1"/>
    <col min="8725" max="8726" width="8.88671875" style="78"/>
    <col min="8727" max="8727" width="6.33203125" style="78" customWidth="1"/>
    <col min="8728" max="8728" width="2" style="78" customWidth="1"/>
    <col min="8729" max="8729" width="6.33203125" style="78" customWidth="1"/>
    <col min="8730" max="8954" width="8.88671875" style="78"/>
    <col min="8955" max="8955" width="5.33203125" style="78" customWidth="1"/>
    <col min="8956" max="8956" width="15.33203125" style="78" customWidth="1"/>
    <col min="8957" max="8957" width="5" style="78" customWidth="1"/>
    <col min="8958" max="8973" width="4.44140625" style="78" customWidth="1"/>
    <col min="8974" max="8974" width="6.44140625" style="78" customWidth="1"/>
    <col min="8975" max="8980" width="4.44140625" style="78" customWidth="1"/>
    <col min="8981" max="8982" width="8.88671875" style="78"/>
    <col min="8983" max="8983" width="6.33203125" style="78" customWidth="1"/>
    <col min="8984" max="8984" width="2" style="78" customWidth="1"/>
    <col min="8985" max="8985" width="6.33203125" style="78" customWidth="1"/>
    <col min="8986" max="9210" width="8.88671875" style="78"/>
    <col min="9211" max="9211" width="5.33203125" style="78" customWidth="1"/>
    <col min="9212" max="9212" width="15.33203125" style="78" customWidth="1"/>
    <col min="9213" max="9213" width="5" style="78" customWidth="1"/>
    <col min="9214" max="9229" width="4.44140625" style="78" customWidth="1"/>
    <col min="9230" max="9230" width="6.44140625" style="78" customWidth="1"/>
    <col min="9231" max="9236" width="4.44140625" style="78" customWidth="1"/>
    <col min="9237" max="9238" width="8.88671875" style="78"/>
    <col min="9239" max="9239" width="6.33203125" style="78" customWidth="1"/>
    <col min="9240" max="9240" width="2" style="78" customWidth="1"/>
    <col min="9241" max="9241" width="6.33203125" style="78" customWidth="1"/>
    <col min="9242" max="9466" width="8.88671875" style="78"/>
    <col min="9467" max="9467" width="5.33203125" style="78" customWidth="1"/>
    <col min="9468" max="9468" width="15.33203125" style="78" customWidth="1"/>
    <col min="9469" max="9469" width="5" style="78" customWidth="1"/>
    <col min="9470" max="9485" width="4.44140625" style="78" customWidth="1"/>
    <col min="9486" max="9486" width="6.44140625" style="78" customWidth="1"/>
    <col min="9487" max="9492" width="4.44140625" style="78" customWidth="1"/>
    <col min="9493" max="9494" width="8.88671875" style="78"/>
    <col min="9495" max="9495" width="6.33203125" style="78" customWidth="1"/>
    <col min="9496" max="9496" width="2" style="78" customWidth="1"/>
    <col min="9497" max="9497" width="6.33203125" style="78" customWidth="1"/>
    <col min="9498" max="9722" width="8.88671875" style="78"/>
    <col min="9723" max="9723" width="5.33203125" style="78" customWidth="1"/>
    <col min="9724" max="9724" width="15.33203125" style="78" customWidth="1"/>
    <col min="9725" max="9725" width="5" style="78" customWidth="1"/>
    <col min="9726" max="9741" width="4.44140625" style="78" customWidth="1"/>
    <col min="9742" max="9742" width="6.44140625" style="78" customWidth="1"/>
    <col min="9743" max="9748" width="4.44140625" style="78" customWidth="1"/>
    <col min="9749" max="9750" width="8.88671875" style="78"/>
    <col min="9751" max="9751" width="6.33203125" style="78" customWidth="1"/>
    <col min="9752" max="9752" width="2" style="78" customWidth="1"/>
    <col min="9753" max="9753" width="6.33203125" style="78" customWidth="1"/>
    <col min="9754" max="9978" width="8.88671875" style="78"/>
    <col min="9979" max="9979" width="5.33203125" style="78" customWidth="1"/>
    <col min="9980" max="9980" width="15.33203125" style="78" customWidth="1"/>
    <col min="9981" max="9981" width="5" style="78" customWidth="1"/>
    <col min="9982" max="9997" width="4.44140625" style="78" customWidth="1"/>
    <col min="9998" max="9998" width="6.44140625" style="78" customWidth="1"/>
    <col min="9999" max="10004" width="4.44140625" style="78" customWidth="1"/>
    <col min="10005" max="10006" width="8.88671875" style="78"/>
    <col min="10007" max="10007" width="6.33203125" style="78" customWidth="1"/>
    <col min="10008" max="10008" width="2" style="78" customWidth="1"/>
    <col min="10009" max="10009" width="6.33203125" style="78" customWidth="1"/>
    <col min="10010" max="10234" width="8.88671875" style="78"/>
    <col min="10235" max="10235" width="5.33203125" style="78" customWidth="1"/>
    <col min="10236" max="10236" width="15.33203125" style="78" customWidth="1"/>
    <col min="10237" max="10237" width="5" style="78" customWidth="1"/>
    <col min="10238" max="10253" width="4.44140625" style="78" customWidth="1"/>
    <col min="10254" max="10254" width="6.44140625" style="78" customWidth="1"/>
    <col min="10255" max="10260" width="4.44140625" style="78" customWidth="1"/>
    <col min="10261" max="10262" width="8.88671875" style="78"/>
    <col min="10263" max="10263" width="6.33203125" style="78" customWidth="1"/>
    <col min="10264" max="10264" width="2" style="78" customWidth="1"/>
    <col min="10265" max="10265" width="6.33203125" style="78" customWidth="1"/>
    <col min="10266" max="10490" width="8.88671875" style="78"/>
    <col min="10491" max="10491" width="5.33203125" style="78" customWidth="1"/>
    <col min="10492" max="10492" width="15.33203125" style="78" customWidth="1"/>
    <col min="10493" max="10493" width="5" style="78" customWidth="1"/>
    <col min="10494" max="10509" width="4.44140625" style="78" customWidth="1"/>
    <col min="10510" max="10510" width="6.44140625" style="78" customWidth="1"/>
    <col min="10511" max="10516" width="4.44140625" style="78" customWidth="1"/>
    <col min="10517" max="10518" width="8.88671875" style="78"/>
    <col min="10519" max="10519" width="6.33203125" style="78" customWidth="1"/>
    <col min="10520" max="10520" width="2" style="78" customWidth="1"/>
    <col min="10521" max="10521" width="6.33203125" style="78" customWidth="1"/>
    <col min="10522" max="10746" width="8.88671875" style="78"/>
    <col min="10747" max="10747" width="5.33203125" style="78" customWidth="1"/>
    <col min="10748" max="10748" width="15.33203125" style="78" customWidth="1"/>
    <col min="10749" max="10749" width="5" style="78" customWidth="1"/>
    <col min="10750" max="10765" width="4.44140625" style="78" customWidth="1"/>
    <col min="10766" max="10766" width="6.44140625" style="78" customWidth="1"/>
    <col min="10767" max="10772" width="4.44140625" style="78" customWidth="1"/>
    <col min="10773" max="10774" width="8.88671875" style="78"/>
    <col min="10775" max="10775" width="6.33203125" style="78" customWidth="1"/>
    <col min="10776" max="10776" width="2" style="78" customWidth="1"/>
    <col min="10777" max="10777" width="6.33203125" style="78" customWidth="1"/>
    <col min="10778" max="11002" width="8.88671875" style="78"/>
    <col min="11003" max="11003" width="5.33203125" style="78" customWidth="1"/>
    <col min="11004" max="11004" width="15.33203125" style="78" customWidth="1"/>
    <col min="11005" max="11005" width="5" style="78" customWidth="1"/>
    <col min="11006" max="11021" width="4.44140625" style="78" customWidth="1"/>
    <col min="11022" max="11022" width="6.44140625" style="78" customWidth="1"/>
    <col min="11023" max="11028" width="4.44140625" style="78" customWidth="1"/>
    <col min="11029" max="11030" width="8.88671875" style="78"/>
    <col min="11031" max="11031" width="6.33203125" style="78" customWidth="1"/>
    <col min="11032" max="11032" width="2" style="78" customWidth="1"/>
    <col min="11033" max="11033" width="6.33203125" style="78" customWidth="1"/>
    <col min="11034" max="11258" width="8.88671875" style="78"/>
    <col min="11259" max="11259" width="5.33203125" style="78" customWidth="1"/>
    <col min="11260" max="11260" width="15.33203125" style="78" customWidth="1"/>
    <col min="11261" max="11261" width="5" style="78" customWidth="1"/>
    <col min="11262" max="11277" width="4.44140625" style="78" customWidth="1"/>
    <col min="11278" max="11278" width="6.44140625" style="78" customWidth="1"/>
    <col min="11279" max="11284" width="4.44140625" style="78" customWidth="1"/>
    <col min="11285" max="11286" width="8.88671875" style="78"/>
    <col min="11287" max="11287" width="6.33203125" style="78" customWidth="1"/>
    <col min="11288" max="11288" width="2" style="78" customWidth="1"/>
    <col min="11289" max="11289" width="6.33203125" style="78" customWidth="1"/>
    <col min="11290" max="11514" width="8.88671875" style="78"/>
    <col min="11515" max="11515" width="5.33203125" style="78" customWidth="1"/>
    <col min="11516" max="11516" width="15.33203125" style="78" customWidth="1"/>
    <col min="11517" max="11517" width="5" style="78" customWidth="1"/>
    <col min="11518" max="11533" width="4.44140625" style="78" customWidth="1"/>
    <col min="11534" max="11534" width="6.44140625" style="78" customWidth="1"/>
    <col min="11535" max="11540" width="4.44140625" style="78" customWidth="1"/>
    <col min="11541" max="11542" width="8.88671875" style="78"/>
    <col min="11543" max="11543" width="6.33203125" style="78" customWidth="1"/>
    <col min="11544" max="11544" width="2" style="78" customWidth="1"/>
    <col min="11545" max="11545" width="6.33203125" style="78" customWidth="1"/>
    <col min="11546" max="11770" width="8.88671875" style="78"/>
    <col min="11771" max="11771" width="5.33203125" style="78" customWidth="1"/>
    <col min="11772" max="11772" width="15.33203125" style="78" customWidth="1"/>
    <col min="11773" max="11773" width="5" style="78" customWidth="1"/>
    <col min="11774" max="11789" width="4.44140625" style="78" customWidth="1"/>
    <col min="11790" max="11790" width="6.44140625" style="78" customWidth="1"/>
    <col min="11791" max="11796" width="4.44140625" style="78" customWidth="1"/>
    <col min="11797" max="11798" width="8.88671875" style="78"/>
    <col min="11799" max="11799" width="6.33203125" style="78" customWidth="1"/>
    <col min="11800" max="11800" width="2" style="78" customWidth="1"/>
    <col min="11801" max="11801" width="6.33203125" style="78" customWidth="1"/>
    <col min="11802" max="12026" width="8.88671875" style="78"/>
    <col min="12027" max="12027" width="5.33203125" style="78" customWidth="1"/>
    <col min="12028" max="12028" width="15.33203125" style="78" customWidth="1"/>
    <col min="12029" max="12029" width="5" style="78" customWidth="1"/>
    <col min="12030" max="12045" width="4.44140625" style="78" customWidth="1"/>
    <col min="12046" max="12046" width="6.44140625" style="78" customWidth="1"/>
    <col min="12047" max="12052" width="4.44140625" style="78" customWidth="1"/>
    <col min="12053" max="12054" width="8.88671875" style="78"/>
    <col min="12055" max="12055" width="6.33203125" style="78" customWidth="1"/>
    <col min="12056" max="12056" width="2" style="78" customWidth="1"/>
    <col min="12057" max="12057" width="6.33203125" style="78" customWidth="1"/>
    <col min="12058" max="12282" width="8.88671875" style="78"/>
    <col min="12283" max="12283" width="5.33203125" style="78" customWidth="1"/>
    <col min="12284" max="12284" width="15.33203125" style="78" customWidth="1"/>
    <col min="12285" max="12285" width="5" style="78" customWidth="1"/>
    <col min="12286" max="12301" width="4.44140625" style="78" customWidth="1"/>
    <col min="12302" max="12302" width="6.44140625" style="78" customWidth="1"/>
    <col min="12303" max="12308" width="4.44140625" style="78" customWidth="1"/>
    <col min="12309" max="12310" width="8.88671875" style="78"/>
    <col min="12311" max="12311" width="6.33203125" style="78" customWidth="1"/>
    <col min="12312" max="12312" width="2" style="78" customWidth="1"/>
    <col min="12313" max="12313" width="6.33203125" style="78" customWidth="1"/>
    <col min="12314" max="12538" width="8.88671875" style="78"/>
    <col min="12539" max="12539" width="5.33203125" style="78" customWidth="1"/>
    <col min="12540" max="12540" width="15.33203125" style="78" customWidth="1"/>
    <col min="12541" max="12541" width="5" style="78" customWidth="1"/>
    <col min="12542" max="12557" width="4.44140625" style="78" customWidth="1"/>
    <col min="12558" max="12558" width="6.44140625" style="78" customWidth="1"/>
    <col min="12559" max="12564" width="4.44140625" style="78" customWidth="1"/>
    <col min="12565" max="12566" width="8.88671875" style="78"/>
    <col min="12567" max="12567" width="6.33203125" style="78" customWidth="1"/>
    <col min="12568" max="12568" width="2" style="78" customWidth="1"/>
    <col min="12569" max="12569" width="6.33203125" style="78" customWidth="1"/>
    <col min="12570" max="12794" width="8.88671875" style="78"/>
    <col min="12795" max="12795" width="5.33203125" style="78" customWidth="1"/>
    <col min="12796" max="12796" width="15.33203125" style="78" customWidth="1"/>
    <col min="12797" max="12797" width="5" style="78" customWidth="1"/>
    <col min="12798" max="12813" width="4.44140625" style="78" customWidth="1"/>
    <col min="12814" max="12814" width="6.44140625" style="78" customWidth="1"/>
    <col min="12815" max="12820" width="4.44140625" style="78" customWidth="1"/>
    <col min="12821" max="12822" width="8.88671875" style="78"/>
    <col min="12823" max="12823" width="6.33203125" style="78" customWidth="1"/>
    <col min="12824" max="12824" width="2" style="78" customWidth="1"/>
    <col min="12825" max="12825" width="6.33203125" style="78" customWidth="1"/>
    <col min="12826" max="13050" width="8.88671875" style="78"/>
    <col min="13051" max="13051" width="5.33203125" style="78" customWidth="1"/>
    <col min="13052" max="13052" width="15.33203125" style="78" customWidth="1"/>
    <col min="13053" max="13053" width="5" style="78" customWidth="1"/>
    <col min="13054" max="13069" width="4.44140625" style="78" customWidth="1"/>
    <col min="13070" max="13070" width="6.44140625" style="78" customWidth="1"/>
    <col min="13071" max="13076" width="4.44140625" style="78" customWidth="1"/>
    <col min="13077" max="13078" width="8.88671875" style="78"/>
    <col min="13079" max="13079" width="6.33203125" style="78" customWidth="1"/>
    <col min="13080" max="13080" width="2" style="78" customWidth="1"/>
    <col min="13081" max="13081" width="6.33203125" style="78" customWidth="1"/>
    <col min="13082" max="13306" width="8.88671875" style="78"/>
    <col min="13307" max="13307" width="5.33203125" style="78" customWidth="1"/>
    <col min="13308" max="13308" width="15.33203125" style="78" customWidth="1"/>
    <col min="13309" max="13309" width="5" style="78" customWidth="1"/>
    <col min="13310" max="13325" width="4.44140625" style="78" customWidth="1"/>
    <col min="13326" max="13326" width="6.44140625" style="78" customWidth="1"/>
    <col min="13327" max="13332" width="4.44140625" style="78" customWidth="1"/>
    <col min="13333" max="13334" width="8.88671875" style="78"/>
    <col min="13335" max="13335" width="6.33203125" style="78" customWidth="1"/>
    <col min="13336" max="13336" width="2" style="78" customWidth="1"/>
    <col min="13337" max="13337" width="6.33203125" style="78" customWidth="1"/>
    <col min="13338" max="13562" width="8.88671875" style="78"/>
    <col min="13563" max="13563" width="5.33203125" style="78" customWidth="1"/>
    <col min="13564" max="13564" width="15.33203125" style="78" customWidth="1"/>
    <col min="13565" max="13565" width="5" style="78" customWidth="1"/>
    <col min="13566" max="13581" width="4.44140625" style="78" customWidth="1"/>
    <col min="13582" max="13582" width="6.44140625" style="78" customWidth="1"/>
    <col min="13583" max="13588" width="4.44140625" style="78" customWidth="1"/>
    <col min="13589" max="13590" width="8.88671875" style="78"/>
    <col min="13591" max="13591" width="6.33203125" style="78" customWidth="1"/>
    <col min="13592" max="13592" width="2" style="78" customWidth="1"/>
    <col min="13593" max="13593" width="6.33203125" style="78" customWidth="1"/>
    <col min="13594" max="13818" width="8.88671875" style="78"/>
    <col min="13819" max="13819" width="5.33203125" style="78" customWidth="1"/>
    <col min="13820" max="13820" width="15.33203125" style="78" customWidth="1"/>
    <col min="13821" max="13821" width="5" style="78" customWidth="1"/>
    <col min="13822" max="13837" width="4.44140625" style="78" customWidth="1"/>
    <col min="13838" max="13838" width="6.44140625" style="78" customWidth="1"/>
    <col min="13839" max="13844" width="4.44140625" style="78" customWidth="1"/>
    <col min="13845" max="13846" width="8.88671875" style="78"/>
    <col min="13847" max="13847" width="6.33203125" style="78" customWidth="1"/>
    <col min="13848" max="13848" width="2" style="78" customWidth="1"/>
    <col min="13849" max="13849" width="6.33203125" style="78" customWidth="1"/>
    <col min="13850" max="14074" width="8.88671875" style="78"/>
    <col min="14075" max="14075" width="5.33203125" style="78" customWidth="1"/>
    <col min="14076" max="14076" width="15.33203125" style="78" customWidth="1"/>
    <col min="14077" max="14077" width="5" style="78" customWidth="1"/>
    <col min="14078" max="14093" width="4.44140625" style="78" customWidth="1"/>
    <col min="14094" max="14094" width="6.44140625" style="78" customWidth="1"/>
    <col min="14095" max="14100" width="4.44140625" style="78" customWidth="1"/>
    <col min="14101" max="14102" width="8.88671875" style="78"/>
    <col min="14103" max="14103" width="6.33203125" style="78" customWidth="1"/>
    <col min="14104" max="14104" width="2" style="78" customWidth="1"/>
    <col min="14105" max="14105" width="6.33203125" style="78" customWidth="1"/>
    <col min="14106" max="14330" width="8.88671875" style="78"/>
    <col min="14331" max="14331" width="5.33203125" style="78" customWidth="1"/>
    <col min="14332" max="14332" width="15.33203125" style="78" customWidth="1"/>
    <col min="14333" max="14333" width="5" style="78" customWidth="1"/>
    <col min="14334" max="14349" width="4.44140625" style="78" customWidth="1"/>
    <col min="14350" max="14350" width="6.44140625" style="78" customWidth="1"/>
    <col min="14351" max="14356" width="4.44140625" style="78" customWidth="1"/>
    <col min="14357" max="14358" width="8.88671875" style="78"/>
    <col min="14359" max="14359" width="6.33203125" style="78" customWidth="1"/>
    <col min="14360" max="14360" width="2" style="78" customWidth="1"/>
    <col min="14361" max="14361" width="6.33203125" style="78" customWidth="1"/>
    <col min="14362" max="14586" width="8.88671875" style="78"/>
    <col min="14587" max="14587" width="5.33203125" style="78" customWidth="1"/>
    <col min="14588" max="14588" width="15.33203125" style="78" customWidth="1"/>
    <col min="14589" max="14589" width="5" style="78" customWidth="1"/>
    <col min="14590" max="14605" width="4.44140625" style="78" customWidth="1"/>
    <col min="14606" max="14606" width="6.44140625" style="78" customWidth="1"/>
    <col min="14607" max="14612" width="4.44140625" style="78" customWidth="1"/>
    <col min="14613" max="14614" width="8.88671875" style="78"/>
    <col min="14615" max="14615" width="6.33203125" style="78" customWidth="1"/>
    <col min="14616" max="14616" width="2" style="78" customWidth="1"/>
    <col min="14617" max="14617" width="6.33203125" style="78" customWidth="1"/>
    <col min="14618" max="14842" width="8.88671875" style="78"/>
    <col min="14843" max="14843" width="5.33203125" style="78" customWidth="1"/>
    <col min="14844" max="14844" width="15.33203125" style="78" customWidth="1"/>
    <col min="14845" max="14845" width="5" style="78" customWidth="1"/>
    <col min="14846" max="14861" width="4.44140625" style="78" customWidth="1"/>
    <col min="14862" max="14862" width="6.44140625" style="78" customWidth="1"/>
    <col min="14863" max="14868" width="4.44140625" style="78" customWidth="1"/>
    <col min="14869" max="14870" width="8.88671875" style="78"/>
    <col min="14871" max="14871" width="6.33203125" style="78" customWidth="1"/>
    <col min="14872" max="14872" width="2" style="78" customWidth="1"/>
    <col min="14873" max="14873" width="6.33203125" style="78" customWidth="1"/>
    <col min="14874" max="15098" width="8.88671875" style="78"/>
    <col min="15099" max="15099" width="5.33203125" style="78" customWidth="1"/>
    <col min="15100" max="15100" width="15.33203125" style="78" customWidth="1"/>
    <col min="15101" max="15101" width="5" style="78" customWidth="1"/>
    <col min="15102" max="15117" width="4.44140625" style="78" customWidth="1"/>
    <col min="15118" max="15118" width="6.44140625" style="78" customWidth="1"/>
    <col min="15119" max="15124" width="4.44140625" style="78" customWidth="1"/>
    <col min="15125" max="15126" width="8.88671875" style="78"/>
    <col min="15127" max="15127" width="6.33203125" style="78" customWidth="1"/>
    <col min="15128" max="15128" width="2" style="78" customWidth="1"/>
    <col min="15129" max="15129" width="6.33203125" style="78" customWidth="1"/>
    <col min="15130" max="15354" width="8.88671875" style="78"/>
    <col min="15355" max="15355" width="5.33203125" style="78" customWidth="1"/>
    <col min="15356" max="15356" width="15.33203125" style="78" customWidth="1"/>
    <col min="15357" max="15357" width="5" style="78" customWidth="1"/>
    <col min="15358" max="15373" width="4.44140625" style="78" customWidth="1"/>
    <col min="15374" max="15374" width="6.44140625" style="78" customWidth="1"/>
    <col min="15375" max="15380" width="4.44140625" style="78" customWidth="1"/>
    <col min="15381" max="15382" width="8.88671875" style="78"/>
    <col min="15383" max="15383" width="6.33203125" style="78" customWidth="1"/>
    <col min="15384" max="15384" width="2" style="78" customWidth="1"/>
    <col min="15385" max="15385" width="6.33203125" style="78" customWidth="1"/>
    <col min="15386" max="15610" width="8.88671875" style="78"/>
    <col min="15611" max="15611" width="5.33203125" style="78" customWidth="1"/>
    <col min="15612" max="15612" width="15.33203125" style="78" customWidth="1"/>
    <col min="15613" max="15613" width="5" style="78" customWidth="1"/>
    <col min="15614" max="15629" width="4.44140625" style="78" customWidth="1"/>
    <col min="15630" max="15630" width="6.44140625" style="78" customWidth="1"/>
    <col min="15631" max="15636" width="4.44140625" style="78" customWidth="1"/>
    <col min="15637" max="15638" width="8.88671875" style="78"/>
    <col min="15639" max="15639" width="6.33203125" style="78" customWidth="1"/>
    <col min="15640" max="15640" width="2" style="78" customWidth="1"/>
    <col min="15641" max="15641" width="6.33203125" style="78" customWidth="1"/>
    <col min="15642" max="15866" width="8.88671875" style="78"/>
    <col min="15867" max="15867" width="5.33203125" style="78" customWidth="1"/>
    <col min="15868" max="15868" width="15.33203125" style="78" customWidth="1"/>
    <col min="15869" max="15869" width="5" style="78" customWidth="1"/>
    <col min="15870" max="15885" width="4.44140625" style="78" customWidth="1"/>
    <col min="15886" max="15886" width="6.44140625" style="78" customWidth="1"/>
    <col min="15887" max="15892" width="4.44140625" style="78" customWidth="1"/>
    <col min="15893" max="15894" width="8.88671875" style="78"/>
    <col min="15895" max="15895" width="6.33203125" style="78" customWidth="1"/>
    <col min="15896" max="15896" width="2" style="78" customWidth="1"/>
    <col min="15897" max="15897" width="6.33203125" style="78" customWidth="1"/>
    <col min="15898" max="16122" width="8.88671875" style="78"/>
    <col min="16123" max="16123" width="5.33203125" style="78" customWidth="1"/>
    <col min="16124" max="16124" width="15.33203125" style="78" customWidth="1"/>
    <col min="16125" max="16125" width="5" style="78" customWidth="1"/>
    <col min="16126" max="16141" width="4.44140625" style="78" customWidth="1"/>
    <col min="16142" max="16142" width="6.44140625" style="78" customWidth="1"/>
    <col min="16143" max="16148" width="4.44140625" style="78" customWidth="1"/>
    <col min="16149" max="16150" width="8.88671875" style="78"/>
    <col min="16151" max="16151" width="6.33203125" style="78" customWidth="1"/>
    <col min="16152" max="16152" width="2" style="78" customWidth="1"/>
    <col min="16153" max="16153" width="6.33203125" style="78" customWidth="1"/>
    <col min="16154" max="16384" width="8.88671875" style="78"/>
  </cols>
  <sheetData>
    <row r="1" spans="1:26" ht="24" customHeight="1" x14ac:dyDescent="0.3">
      <c r="A1" s="308" t="s">
        <v>75</v>
      </c>
      <c r="B1" s="309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7" t="s">
        <v>39</v>
      </c>
      <c r="P1" s="259"/>
      <c r="Q1" s="261"/>
      <c r="R1" s="267" t="s">
        <v>37</v>
      </c>
      <c r="S1" s="259"/>
      <c r="T1" s="261"/>
      <c r="U1" s="268" t="s">
        <v>22</v>
      </c>
      <c r="V1" s="259" t="s">
        <v>23</v>
      </c>
      <c r="W1" s="259" t="s">
        <v>24</v>
      </c>
      <c r="X1" s="259"/>
      <c r="Y1" s="259"/>
      <c r="Z1" s="261"/>
    </row>
    <row r="2" spans="1:26" ht="24" customHeight="1" thickBot="1" x14ac:dyDescent="0.35">
      <c r="A2" s="310"/>
      <c r="B2" s="311"/>
      <c r="C2" s="244" t="str">
        <f>B3</f>
        <v>Znojmo A</v>
      </c>
      <c r="D2" s="260"/>
      <c r="E2" s="262"/>
      <c r="F2" s="244" t="str">
        <f>B5</f>
        <v>Znojmo B</v>
      </c>
      <c r="G2" s="260"/>
      <c r="H2" s="262"/>
      <c r="I2" s="244" t="str">
        <f>B7</f>
        <v>Lanškroun A</v>
      </c>
      <c r="J2" s="260"/>
      <c r="K2" s="262"/>
      <c r="L2" s="244" t="str">
        <f>B9</f>
        <v>Volejbal Ostrava A</v>
      </c>
      <c r="M2" s="260"/>
      <c r="N2" s="262"/>
      <c r="O2" s="244" t="str">
        <f>B11</f>
        <v>Raškovice A</v>
      </c>
      <c r="P2" s="260"/>
      <c r="Q2" s="262"/>
      <c r="R2" s="244" t="str">
        <f>B13</f>
        <v>Green Hnojník A</v>
      </c>
      <c r="S2" s="260"/>
      <c r="T2" s="262"/>
      <c r="U2" s="269"/>
      <c r="V2" s="260"/>
      <c r="W2" s="260"/>
      <c r="X2" s="260"/>
      <c r="Y2" s="260"/>
      <c r="Z2" s="262"/>
    </row>
    <row r="3" spans="1:26" ht="24" customHeight="1" x14ac:dyDescent="0.3">
      <c r="A3" s="243" t="s">
        <v>18</v>
      </c>
      <c r="B3" s="245" t="s">
        <v>107</v>
      </c>
      <c r="C3" s="169"/>
      <c r="D3" s="168"/>
      <c r="E3" s="167"/>
      <c r="F3" s="23">
        <v>11</v>
      </c>
      <c r="G3" s="24" t="s">
        <v>26</v>
      </c>
      <c r="H3" s="25">
        <v>10</v>
      </c>
      <c r="I3" s="23">
        <v>11</v>
      </c>
      <c r="J3" s="24" t="s">
        <v>26</v>
      </c>
      <c r="K3" s="25">
        <v>10</v>
      </c>
      <c r="L3" s="23">
        <v>39</v>
      </c>
      <c r="M3" s="24" t="s">
        <v>26</v>
      </c>
      <c r="N3" s="25">
        <v>12</v>
      </c>
      <c r="O3" s="23">
        <v>27</v>
      </c>
      <c r="P3" s="24" t="s">
        <v>26</v>
      </c>
      <c r="Q3" s="25">
        <v>9</v>
      </c>
      <c r="R3" s="23">
        <v>34</v>
      </c>
      <c r="S3" s="24" t="s">
        <v>26</v>
      </c>
      <c r="T3" s="25">
        <v>7</v>
      </c>
      <c r="U3" s="247">
        <f>SUM(IF(C3&gt;E3,1,0),IF(F3&gt;H3,1,0),IF(I3&gt;K3,1,0),IF(L3&gt;N3,1,0),IF(O3&gt;Q3,1,0),IF(R3&gt;T3,1,0),IF(C4&gt;E4,1,0),IF(F4&gt;H4,1,0),IF(I4&gt;K4,1,0),IF(L4&gt;N4,1,0),IF(O4&gt;Q4,1,0),IF(R4&gt;T4,1,0))</f>
        <v>10</v>
      </c>
      <c r="V3" s="314">
        <v>1</v>
      </c>
      <c r="W3" s="249">
        <f>F3+F4+I3+I4+L3+L4+O3+O4+R3+R4+C3+C4</f>
        <v>234</v>
      </c>
      <c r="X3" s="249" t="s">
        <v>26</v>
      </c>
      <c r="Y3" s="249">
        <f>H3+H4+K3+K4+N3+N4+Q3+Q4+T3+T4+E3+E4</f>
        <v>85</v>
      </c>
      <c r="Z3" s="251">
        <f>W3/Y3</f>
        <v>2.7529411764705882</v>
      </c>
    </row>
    <row r="4" spans="1:26" ht="24" customHeight="1" thickBot="1" x14ac:dyDescent="0.35">
      <c r="A4" s="253"/>
      <c r="B4" s="312"/>
      <c r="C4" s="169"/>
      <c r="D4" s="168"/>
      <c r="E4" s="167"/>
      <c r="F4" s="44">
        <v>13</v>
      </c>
      <c r="G4" s="45" t="s">
        <v>26</v>
      </c>
      <c r="H4" s="46">
        <v>8</v>
      </c>
      <c r="I4" s="44">
        <v>30</v>
      </c>
      <c r="J4" s="45" t="s">
        <v>26</v>
      </c>
      <c r="K4" s="46">
        <v>9</v>
      </c>
      <c r="L4" s="44">
        <v>26</v>
      </c>
      <c r="M4" s="45" t="s">
        <v>26</v>
      </c>
      <c r="N4" s="46">
        <v>7</v>
      </c>
      <c r="O4" s="44">
        <v>24</v>
      </c>
      <c r="P4" s="45" t="s">
        <v>26</v>
      </c>
      <c r="Q4" s="46">
        <v>8</v>
      </c>
      <c r="R4" s="44">
        <v>19</v>
      </c>
      <c r="S4" s="45" t="s">
        <v>26</v>
      </c>
      <c r="T4" s="46">
        <v>5</v>
      </c>
      <c r="U4" s="313"/>
      <c r="V4" s="315"/>
      <c r="W4" s="240"/>
      <c r="X4" s="240"/>
      <c r="Y4" s="240"/>
      <c r="Z4" s="242"/>
    </row>
    <row r="5" spans="1:26" ht="24" customHeight="1" thickTop="1" x14ac:dyDescent="0.3">
      <c r="A5" s="253" t="s">
        <v>19</v>
      </c>
      <c r="B5" s="312" t="s">
        <v>110</v>
      </c>
      <c r="C5" s="35">
        <f>H3</f>
        <v>10</v>
      </c>
      <c r="D5" s="36" t="s">
        <v>26</v>
      </c>
      <c r="E5" s="37">
        <f>F3</f>
        <v>11</v>
      </c>
      <c r="F5" s="177"/>
      <c r="G5" s="176"/>
      <c r="H5" s="175"/>
      <c r="I5" s="41">
        <v>27</v>
      </c>
      <c r="J5" s="42" t="s">
        <v>26</v>
      </c>
      <c r="K5" s="43">
        <v>20</v>
      </c>
      <c r="L5" s="41">
        <v>24</v>
      </c>
      <c r="M5" s="42" t="s">
        <v>26</v>
      </c>
      <c r="N5" s="43">
        <v>10</v>
      </c>
      <c r="O5" s="41">
        <v>34</v>
      </c>
      <c r="P5" s="42" t="s">
        <v>26</v>
      </c>
      <c r="Q5" s="43">
        <v>10</v>
      </c>
      <c r="R5" s="41">
        <v>33</v>
      </c>
      <c r="S5" s="42" t="s">
        <v>26</v>
      </c>
      <c r="T5" s="43">
        <v>8</v>
      </c>
      <c r="U5" s="316">
        <f>SUM(IF(C5&gt;E5,1,0),IF(F5&gt;H5,1,0),IF(I5&gt;K5,1,0),IF(L5&gt;N5,1,0),IF(O5&gt;Q5,1,0),IF(R5&gt;T5,1,0),IF(C6&gt;E6,1,0),IF(F6&gt;H6,1,0),IF(I6&gt;K6,1,0),IF(L6&gt;N6,1,0),IF(O6&gt;Q6,1,0),IF(R6&gt;T6,1,0))</f>
        <v>8</v>
      </c>
      <c r="V5" s="317">
        <v>2</v>
      </c>
      <c r="W5" s="239">
        <f>F5+F6+I5+I6+L5+L6+O5+O6+R5+R6+C5+C6</f>
        <v>240</v>
      </c>
      <c r="X5" s="239" t="s">
        <v>26</v>
      </c>
      <c r="Y5" s="239">
        <f>H5+H6+K5+K6+N5+N6+Q5+Q6+T5+T6+E5+E6</f>
        <v>108</v>
      </c>
      <c r="Z5" s="241">
        <f>W5/Y5</f>
        <v>2.2222222222222223</v>
      </c>
    </row>
    <row r="6" spans="1:26" ht="24" customHeight="1" thickBot="1" x14ac:dyDescent="0.35">
      <c r="A6" s="253" t="s">
        <v>19</v>
      </c>
      <c r="B6" s="312"/>
      <c r="C6" s="47">
        <f>H4</f>
        <v>8</v>
      </c>
      <c r="D6" s="48" t="s">
        <v>26</v>
      </c>
      <c r="E6" s="49">
        <f>F4</f>
        <v>13</v>
      </c>
      <c r="F6" s="173"/>
      <c r="G6" s="172"/>
      <c r="H6" s="171"/>
      <c r="I6" s="31">
        <v>24</v>
      </c>
      <c r="J6" s="32" t="s">
        <v>26</v>
      </c>
      <c r="K6" s="33">
        <v>11</v>
      </c>
      <c r="L6" s="31">
        <v>29</v>
      </c>
      <c r="M6" s="32" t="s">
        <v>26</v>
      </c>
      <c r="N6" s="33">
        <v>8</v>
      </c>
      <c r="O6" s="31">
        <v>24</v>
      </c>
      <c r="P6" s="32" t="s">
        <v>26</v>
      </c>
      <c r="Q6" s="33">
        <v>9</v>
      </c>
      <c r="R6" s="31">
        <v>27</v>
      </c>
      <c r="S6" s="32" t="s">
        <v>26</v>
      </c>
      <c r="T6" s="33">
        <v>8</v>
      </c>
      <c r="U6" s="313"/>
      <c r="V6" s="315"/>
      <c r="W6" s="240"/>
      <c r="X6" s="240"/>
      <c r="Y6" s="240"/>
      <c r="Z6" s="242"/>
    </row>
    <row r="7" spans="1:26" ht="24" customHeight="1" thickTop="1" x14ac:dyDescent="0.3">
      <c r="A7" s="253" t="s">
        <v>20</v>
      </c>
      <c r="B7" s="312" t="s">
        <v>54</v>
      </c>
      <c r="C7" s="51">
        <f>K3</f>
        <v>10</v>
      </c>
      <c r="D7" s="52" t="s">
        <v>26</v>
      </c>
      <c r="E7" s="53">
        <f>I3</f>
        <v>11</v>
      </c>
      <c r="F7" s="51">
        <f>K5</f>
        <v>20</v>
      </c>
      <c r="G7" s="52" t="s">
        <v>26</v>
      </c>
      <c r="H7" s="53">
        <f>I5</f>
        <v>27</v>
      </c>
      <c r="I7" s="169"/>
      <c r="J7" s="168"/>
      <c r="K7" s="167"/>
      <c r="L7" s="23">
        <v>25</v>
      </c>
      <c r="M7" s="24" t="s">
        <v>26</v>
      </c>
      <c r="N7" s="25">
        <v>13</v>
      </c>
      <c r="O7" s="23">
        <v>14</v>
      </c>
      <c r="P7" s="24" t="s">
        <v>26</v>
      </c>
      <c r="Q7" s="25">
        <v>15</v>
      </c>
      <c r="R7" s="23">
        <v>26</v>
      </c>
      <c r="S7" s="24" t="s">
        <v>26</v>
      </c>
      <c r="T7" s="25">
        <v>11</v>
      </c>
      <c r="U7" s="316">
        <f>SUM(IF(C7&gt;E7,1,0),IF(F7&gt;H7,1,0),IF(I7&gt;K7,1,0),IF(L7&gt;N7,1,0),IF(O7&gt;Q7,1,0),IF(R7&gt;T7,1,0),IF(C8&gt;E8,1,0),IF(F8&gt;H8,1,0),IF(I8&gt;K8,1,0),IF(L8&gt;N8,1,0),IF(O8&gt;Q8,1,0),IF(R8&gt;T8,1,0))</f>
        <v>5</v>
      </c>
      <c r="V7" s="317">
        <v>3</v>
      </c>
      <c r="W7" s="239">
        <f>F7+F8+I7+I8+L7+L8+O7+O8+R7+R8+C7+C8</f>
        <v>168</v>
      </c>
      <c r="X7" s="239" t="s">
        <v>26</v>
      </c>
      <c r="Y7" s="239">
        <f>H7+H8+K7+K8+N7+N8+Q7+Q8+T7+T8+E7+E8</f>
        <v>169</v>
      </c>
      <c r="Z7" s="241">
        <f>W7/Y7</f>
        <v>0.99408284023668636</v>
      </c>
    </row>
    <row r="8" spans="1:26" ht="24" customHeight="1" thickBot="1" x14ac:dyDescent="0.35">
      <c r="A8" s="253" t="s">
        <v>20</v>
      </c>
      <c r="B8" s="312"/>
      <c r="C8" s="180">
        <f>K4</f>
        <v>9</v>
      </c>
      <c r="D8" s="179" t="s">
        <v>26</v>
      </c>
      <c r="E8" s="178">
        <f>I4</f>
        <v>30</v>
      </c>
      <c r="F8" s="180">
        <f>K6</f>
        <v>11</v>
      </c>
      <c r="G8" s="179" t="s">
        <v>26</v>
      </c>
      <c r="H8" s="178">
        <f>I6</f>
        <v>24</v>
      </c>
      <c r="I8" s="169"/>
      <c r="J8" s="168"/>
      <c r="K8" s="167"/>
      <c r="L8" s="44">
        <v>13</v>
      </c>
      <c r="M8" s="45" t="s">
        <v>26</v>
      </c>
      <c r="N8" s="46">
        <v>6</v>
      </c>
      <c r="O8" s="44">
        <v>12</v>
      </c>
      <c r="P8" s="45" t="s">
        <v>26</v>
      </c>
      <c r="Q8" s="46">
        <v>11</v>
      </c>
      <c r="R8" s="44">
        <v>28</v>
      </c>
      <c r="S8" s="45" t="s">
        <v>26</v>
      </c>
      <c r="T8" s="46">
        <v>21</v>
      </c>
      <c r="U8" s="313"/>
      <c r="V8" s="315"/>
      <c r="W8" s="240"/>
      <c r="X8" s="240"/>
      <c r="Y8" s="240"/>
      <c r="Z8" s="242"/>
    </row>
    <row r="9" spans="1:26" ht="24" customHeight="1" thickTop="1" x14ac:dyDescent="0.3">
      <c r="A9" s="253" t="s">
        <v>21</v>
      </c>
      <c r="B9" s="312" t="s">
        <v>41</v>
      </c>
      <c r="C9" s="35">
        <f>N3</f>
        <v>12</v>
      </c>
      <c r="D9" s="36" t="s">
        <v>26</v>
      </c>
      <c r="E9" s="37">
        <f>L3</f>
        <v>39</v>
      </c>
      <c r="F9" s="35">
        <f>N5</f>
        <v>10</v>
      </c>
      <c r="G9" s="36" t="s">
        <v>26</v>
      </c>
      <c r="H9" s="37">
        <f>L5</f>
        <v>24</v>
      </c>
      <c r="I9" s="35">
        <f>N7</f>
        <v>13</v>
      </c>
      <c r="J9" s="36" t="s">
        <v>26</v>
      </c>
      <c r="K9" s="37">
        <f>L7</f>
        <v>25</v>
      </c>
      <c r="L9" s="177"/>
      <c r="M9" s="176"/>
      <c r="N9" s="175"/>
      <c r="O9" s="41">
        <v>17</v>
      </c>
      <c r="P9" s="42" t="s">
        <v>26</v>
      </c>
      <c r="Q9" s="43">
        <v>22</v>
      </c>
      <c r="R9" s="41">
        <v>14</v>
      </c>
      <c r="S9" s="42" t="s">
        <v>26</v>
      </c>
      <c r="T9" s="43">
        <v>26</v>
      </c>
      <c r="U9" s="316">
        <f>SUM(IF(C9&gt;E9,1,0),IF(F9&gt;H9,1,0),IF(I9&gt;K9,1,0),IF(L9&gt;N9,1,0),IF(O9&gt;Q9,1,0),IF(R9&gt;T9,1,0),IF(C10&gt;E10,1,0),IF(F10&gt;H10,1,0),IF(I10&gt;K10,1,0),IF(L10&gt;N10,1,0),IF(O10&gt;Q10,1,0),IF(R10&gt;T10,1,0))</f>
        <v>0</v>
      </c>
      <c r="V9" s="317">
        <v>6</v>
      </c>
      <c r="W9" s="239">
        <f>F9+F10+I9+I10+L9+L10+O9+O10+R9+R10+C9+C10</f>
        <v>108</v>
      </c>
      <c r="X9" s="239" t="s">
        <v>26</v>
      </c>
      <c r="Y9" s="239">
        <f>H9+H10+K9+K10+N9+N10+Q9+Q10+T9+T10+E9+E10</f>
        <v>248</v>
      </c>
      <c r="Z9" s="241">
        <f>W9/Y9</f>
        <v>0.43548387096774194</v>
      </c>
    </row>
    <row r="10" spans="1:26" ht="24" customHeight="1" thickBot="1" x14ac:dyDescent="0.35">
      <c r="A10" s="253" t="s">
        <v>21</v>
      </c>
      <c r="B10" s="312"/>
      <c r="C10" s="47">
        <f>N4</f>
        <v>7</v>
      </c>
      <c r="D10" s="48" t="s">
        <v>26</v>
      </c>
      <c r="E10" s="49">
        <f>L4</f>
        <v>26</v>
      </c>
      <c r="F10" s="47">
        <f>N6</f>
        <v>8</v>
      </c>
      <c r="G10" s="48" t="s">
        <v>26</v>
      </c>
      <c r="H10" s="49">
        <f>L6</f>
        <v>29</v>
      </c>
      <c r="I10" s="47">
        <f>N8</f>
        <v>6</v>
      </c>
      <c r="J10" s="48" t="s">
        <v>26</v>
      </c>
      <c r="K10" s="49">
        <f>L8</f>
        <v>13</v>
      </c>
      <c r="L10" s="173"/>
      <c r="M10" s="172"/>
      <c r="N10" s="171"/>
      <c r="O10" s="31">
        <v>7</v>
      </c>
      <c r="P10" s="32" t="s">
        <v>26</v>
      </c>
      <c r="Q10" s="33">
        <v>22</v>
      </c>
      <c r="R10" s="31">
        <v>14</v>
      </c>
      <c r="S10" s="32" t="s">
        <v>26</v>
      </c>
      <c r="T10" s="33">
        <v>22</v>
      </c>
      <c r="U10" s="313"/>
      <c r="V10" s="315"/>
      <c r="W10" s="240"/>
      <c r="X10" s="240"/>
      <c r="Y10" s="240"/>
      <c r="Z10" s="242"/>
    </row>
    <row r="11" spans="1:26" ht="24" customHeight="1" thickTop="1" thickBot="1" x14ac:dyDescent="0.35">
      <c r="A11" s="253" t="s">
        <v>39</v>
      </c>
      <c r="B11" s="312" t="s">
        <v>27</v>
      </c>
      <c r="C11" s="35">
        <f>Q3</f>
        <v>9</v>
      </c>
      <c r="D11" s="36" t="s">
        <v>26</v>
      </c>
      <c r="E11" s="37">
        <f>O3</f>
        <v>27</v>
      </c>
      <c r="F11" s="35">
        <f>Q5</f>
        <v>10</v>
      </c>
      <c r="G11" s="36" t="s">
        <v>26</v>
      </c>
      <c r="H11" s="37">
        <f>O5</f>
        <v>34</v>
      </c>
      <c r="I11" s="35">
        <f>Q7</f>
        <v>15</v>
      </c>
      <c r="J11" s="36" t="s">
        <v>26</v>
      </c>
      <c r="K11" s="37">
        <f>O7</f>
        <v>14</v>
      </c>
      <c r="L11" s="35">
        <f>Q9</f>
        <v>22</v>
      </c>
      <c r="M11" s="36" t="s">
        <v>26</v>
      </c>
      <c r="N11" s="37">
        <f>O9</f>
        <v>17</v>
      </c>
      <c r="O11" s="177"/>
      <c r="P11" s="176"/>
      <c r="Q11" s="175"/>
      <c r="R11" s="41">
        <v>18</v>
      </c>
      <c r="S11" s="42" t="s">
        <v>26</v>
      </c>
      <c r="T11" s="174">
        <v>17</v>
      </c>
      <c r="U11" s="316">
        <f>SUM(IF(C11&gt;E11,1,0),IF(F11&gt;H11,1,0),IF(I11&gt;K11,1,0),IF(L11&gt;N11,1,0),IF(O11&gt;Q11,1,0),IF(R11&gt;T11,1,0),IF(C12&gt;E12,1,0),IF(F12&gt;H12,1,0),IF(I12&gt;K12,1,0),IF(L12&gt;N12,1,0),IF(O12&gt;Q12,1,0),IF(R12&gt;T12,1,0))</f>
        <v>5</v>
      </c>
      <c r="V11" s="317">
        <v>4</v>
      </c>
      <c r="W11" s="239">
        <f>F11+F12+I11+I12+L11+L12+O11+O12+R11+R12+C11+C12</f>
        <v>145</v>
      </c>
      <c r="X11" s="239" t="s">
        <v>26</v>
      </c>
      <c r="Y11" s="239">
        <f>H11+H12+K11+K12+N11+N12+Q11+Q12+T11+T12+E11+E12</f>
        <v>190</v>
      </c>
      <c r="Z11" s="241">
        <f>W11/Y11</f>
        <v>0.76315789473684215</v>
      </c>
    </row>
    <row r="12" spans="1:26" ht="24" customHeight="1" thickTop="1" thickBot="1" x14ac:dyDescent="0.35">
      <c r="A12" s="253" t="s">
        <v>39</v>
      </c>
      <c r="B12" s="312"/>
      <c r="C12" s="47">
        <f>Q4</f>
        <v>8</v>
      </c>
      <c r="D12" s="48" t="s">
        <v>26</v>
      </c>
      <c r="E12" s="49">
        <f>O4</f>
        <v>24</v>
      </c>
      <c r="F12" s="47">
        <f>Q6</f>
        <v>9</v>
      </c>
      <c r="G12" s="48" t="s">
        <v>26</v>
      </c>
      <c r="H12" s="49">
        <f>O6</f>
        <v>24</v>
      </c>
      <c r="I12" s="47">
        <f>Q8</f>
        <v>11</v>
      </c>
      <c r="J12" s="48" t="s">
        <v>26</v>
      </c>
      <c r="K12" s="49">
        <f>O8</f>
        <v>12</v>
      </c>
      <c r="L12" s="47">
        <f>Q10</f>
        <v>22</v>
      </c>
      <c r="M12" s="48" t="s">
        <v>26</v>
      </c>
      <c r="N12" s="49">
        <f>O10</f>
        <v>7</v>
      </c>
      <c r="O12" s="173"/>
      <c r="P12" s="172"/>
      <c r="Q12" s="171"/>
      <c r="R12" s="31">
        <v>21</v>
      </c>
      <c r="S12" s="32" t="s">
        <v>26</v>
      </c>
      <c r="T12" s="170">
        <v>14</v>
      </c>
      <c r="U12" s="313"/>
      <c r="V12" s="315"/>
      <c r="W12" s="240"/>
      <c r="X12" s="240"/>
      <c r="Y12" s="240"/>
      <c r="Z12" s="242"/>
    </row>
    <row r="13" spans="1:26" ht="24" customHeight="1" thickTop="1" x14ac:dyDescent="0.3">
      <c r="A13" s="253" t="s">
        <v>37</v>
      </c>
      <c r="B13" s="312" t="s">
        <v>65</v>
      </c>
      <c r="C13" s="51">
        <f>T3</f>
        <v>7</v>
      </c>
      <c r="D13" s="52" t="s">
        <v>26</v>
      </c>
      <c r="E13" s="53">
        <f>R3</f>
        <v>34</v>
      </c>
      <c r="F13" s="51">
        <f>T5</f>
        <v>8</v>
      </c>
      <c r="G13" s="52" t="s">
        <v>26</v>
      </c>
      <c r="H13" s="53">
        <f>R5</f>
        <v>33</v>
      </c>
      <c r="I13" s="51">
        <f>T7</f>
        <v>11</v>
      </c>
      <c r="J13" s="52" t="s">
        <v>26</v>
      </c>
      <c r="K13" s="53">
        <f>R7</f>
        <v>26</v>
      </c>
      <c r="L13" s="51">
        <f>T9</f>
        <v>26</v>
      </c>
      <c r="M13" s="52" t="s">
        <v>26</v>
      </c>
      <c r="N13" s="53">
        <f>R9</f>
        <v>14</v>
      </c>
      <c r="O13" s="51">
        <f>T11</f>
        <v>17</v>
      </c>
      <c r="P13" s="52" t="s">
        <v>26</v>
      </c>
      <c r="Q13" s="53">
        <f>R11</f>
        <v>18</v>
      </c>
      <c r="R13" s="169"/>
      <c r="S13" s="168"/>
      <c r="T13" s="167"/>
      <c r="U13" s="316">
        <f>SUM(IF(C13&gt;E13,1,0),IF(F13&gt;H13,1,0),IF(I13&gt;K13,1,0),IF(L13&gt;N13,1,0),IF(O13&gt;Q13,1,0),IF(R13&gt;T13,1,0),IF(C14&gt;E14,1,0),IF(F14&gt;H14,1,0),IF(I14&gt;K14,1,0),IF(L14&gt;N14,1,0),IF(O14&gt;Q14,1,0),IF(R14&gt;T14,1,0))</f>
        <v>2</v>
      </c>
      <c r="V13" s="317">
        <v>5</v>
      </c>
      <c r="W13" s="239">
        <f>F13+F14+I13+I14+L13+L14+O13+O14+R13+R14+C13+C14</f>
        <v>139</v>
      </c>
      <c r="X13" s="239" t="s">
        <v>26</v>
      </c>
      <c r="Y13" s="239">
        <f>H13+H14+K13+K14+N13+N14+Q13+Q14+T13+T14+E13+E14</f>
        <v>234</v>
      </c>
      <c r="Z13" s="241">
        <f>W13/Y13</f>
        <v>0.59401709401709402</v>
      </c>
    </row>
    <row r="14" spans="1:26" ht="24" customHeight="1" thickBot="1" x14ac:dyDescent="0.35">
      <c r="A14" s="244" t="s">
        <v>37</v>
      </c>
      <c r="B14" s="246"/>
      <c r="C14" s="56">
        <f>T4</f>
        <v>5</v>
      </c>
      <c r="D14" s="57" t="s">
        <v>26</v>
      </c>
      <c r="E14" s="58">
        <f>R4</f>
        <v>19</v>
      </c>
      <c r="F14" s="56">
        <f>T6</f>
        <v>8</v>
      </c>
      <c r="G14" s="57" t="s">
        <v>26</v>
      </c>
      <c r="H14" s="58">
        <f>R6</f>
        <v>27</v>
      </c>
      <c r="I14" s="56">
        <f>T8</f>
        <v>21</v>
      </c>
      <c r="J14" s="57" t="s">
        <v>26</v>
      </c>
      <c r="K14" s="58">
        <f>R8</f>
        <v>28</v>
      </c>
      <c r="L14" s="56">
        <f>T10</f>
        <v>22</v>
      </c>
      <c r="M14" s="57" t="s">
        <v>26</v>
      </c>
      <c r="N14" s="58">
        <f>R10</f>
        <v>14</v>
      </c>
      <c r="O14" s="56">
        <f>T12</f>
        <v>14</v>
      </c>
      <c r="P14" s="57" t="s">
        <v>26</v>
      </c>
      <c r="Q14" s="58">
        <f>R12</f>
        <v>21</v>
      </c>
      <c r="R14" s="166"/>
      <c r="S14" s="165"/>
      <c r="T14" s="164"/>
      <c r="U14" s="248"/>
      <c r="V14" s="318"/>
      <c r="W14" s="250"/>
      <c r="X14" s="250"/>
      <c r="Y14" s="250"/>
      <c r="Z14" s="252"/>
    </row>
  </sheetData>
  <mergeCells count="64">
    <mergeCell ref="X11:X12"/>
    <mergeCell ref="Y11:Y12"/>
    <mergeCell ref="Z11:Z12"/>
    <mergeCell ref="A13:A14"/>
    <mergeCell ref="B13:B14"/>
    <mergeCell ref="U13:U14"/>
    <mergeCell ref="V13:V14"/>
    <mergeCell ref="W13:W14"/>
    <mergeCell ref="X13:X14"/>
    <mergeCell ref="Y13:Y14"/>
    <mergeCell ref="Z13:Z14"/>
    <mergeCell ref="A11:A12"/>
    <mergeCell ref="B11:B12"/>
    <mergeCell ref="U11:U12"/>
    <mergeCell ref="V11:V12"/>
    <mergeCell ref="W11:W12"/>
    <mergeCell ref="X7:X8"/>
    <mergeCell ref="Y7:Y8"/>
    <mergeCell ref="Z7:Z8"/>
    <mergeCell ref="A9:A10"/>
    <mergeCell ref="B9:B10"/>
    <mergeCell ref="U9:U10"/>
    <mergeCell ref="V9:V10"/>
    <mergeCell ref="W9:W10"/>
    <mergeCell ref="X9:X10"/>
    <mergeCell ref="Y9:Y10"/>
    <mergeCell ref="Z9:Z10"/>
    <mergeCell ref="A7:A8"/>
    <mergeCell ref="B7:B8"/>
    <mergeCell ref="U7:U8"/>
    <mergeCell ref="V7:V8"/>
    <mergeCell ref="W7:W8"/>
    <mergeCell ref="X3:X4"/>
    <mergeCell ref="Y3:Y4"/>
    <mergeCell ref="Z3:Z4"/>
    <mergeCell ref="A5:A6"/>
    <mergeCell ref="B5:B6"/>
    <mergeCell ref="U5:U6"/>
    <mergeCell ref="V5:V6"/>
    <mergeCell ref="W5:W6"/>
    <mergeCell ref="X5:X6"/>
    <mergeCell ref="Y5:Y6"/>
    <mergeCell ref="Z5:Z6"/>
    <mergeCell ref="A3:A4"/>
    <mergeCell ref="B3:B4"/>
    <mergeCell ref="U3:U4"/>
    <mergeCell ref="V3:V4"/>
    <mergeCell ref="W3:W4"/>
    <mergeCell ref="R1:T1"/>
    <mergeCell ref="U1:U2"/>
    <mergeCell ref="V1:V2"/>
    <mergeCell ref="W1:Z2"/>
    <mergeCell ref="C2:E2"/>
    <mergeCell ref="F2:H2"/>
    <mergeCell ref="I2:K2"/>
    <mergeCell ref="L2:N2"/>
    <mergeCell ref="O2:Q2"/>
    <mergeCell ref="R2:T2"/>
    <mergeCell ref="O1:Q1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513D6-A1AD-452C-8ECD-05BBF0F983A4}">
  <sheetPr>
    <tabColor rgb="FF92D050"/>
  </sheetPr>
  <dimension ref="A1:T10"/>
  <sheetViews>
    <sheetView zoomScale="85" zoomScaleNormal="85" workbookViewId="0">
      <selection activeCell="P9" sqref="P9:P10"/>
    </sheetView>
  </sheetViews>
  <sheetFormatPr defaultRowHeight="14.4" x14ac:dyDescent="0.3"/>
  <cols>
    <col min="1" max="1" width="5.5546875" style="78" customWidth="1"/>
    <col min="2" max="2" width="20.44140625" style="78" customWidth="1"/>
    <col min="3" max="13" width="5" style="78" customWidth="1"/>
    <col min="14" max="14" width="5.6640625" style="78" customWidth="1"/>
    <col min="15" max="17" width="8" style="78" customWidth="1"/>
    <col min="18" max="18" width="2.33203125" style="78" customWidth="1"/>
    <col min="19" max="20" width="8" style="78" customWidth="1"/>
    <col min="21" max="245" width="8.88671875" style="78"/>
    <col min="246" max="246" width="14.5546875" style="78" bestFit="1" customWidth="1"/>
    <col min="247" max="261" width="5" style="78" customWidth="1"/>
    <col min="262" max="270" width="0" style="78" hidden="1" customWidth="1"/>
    <col min="271" max="273" width="8" style="78" customWidth="1"/>
    <col min="274" max="274" width="2.33203125" style="78" customWidth="1"/>
    <col min="275" max="276" width="8" style="78" customWidth="1"/>
    <col min="277" max="501" width="8.88671875" style="78"/>
    <col min="502" max="502" width="14.5546875" style="78" bestFit="1" customWidth="1"/>
    <col min="503" max="517" width="5" style="78" customWidth="1"/>
    <col min="518" max="526" width="0" style="78" hidden="1" customWidth="1"/>
    <col min="527" max="529" width="8" style="78" customWidth="1"/>
    <col min="530" max="530" width="2.33203125" style="78" customWidth="1"/>
    <col min="531" max="532" width="8" style="78" customWidth="1"/>
    <col min="533" max="757" width="8.88671875" style="78"/>
    <col min="758" max="758" width="14.5546875" style="78" bestFit="1" customWidth="1"/>
    <col min="759" max="773" width="5" style="78" customWidth="1"/>
    <col min="774" max="782" width="0" style="78" hidden="1" customWidth="1"/>
    <col min="783" max="785" width="8" style="78" customWidth="1"/>
    <col min="786" max="786" width="2.33203125" style="78" customWidth="1"/>
    <col min="787" max="788" width="8" style="78" customWidth="1"/>
    <col min="789" max="1013" width="8.88671875" style="78"/>
    <col min="1014" max="1014" width="14.5546875" style="78" bestFit="1" customWidth="1"/>
    <col min="1015" max="1029" width="5" style="78" customWidth="1"/>
    <col min="1030" max="1038" width="0" style="78" hidden="1" customWidth="1"/>
    <col min="1039" max="1041" width="8" style="78" customWidth="1"/>
    <col min="1042" max="1042" width="2.33203125" style="78" customWidth="1"/>
    <col min="1043" max="1044" width="8" style="78" customWidth="1"/>
    <col min="1045" max="1269" width="8.88671875" style="78"/>
    <col min="1270" max="1270" width="14.5546875" style="78" bestFit="1" customWidth="1"/>
    <col min="1271" max="1285" width="5" style="78" customWidth="1"/>
    <col min="1286" max="1294" width="0" style="78" hidden="1" customWidth="1"/>
    <col min="1295" max="1297" width="8" style="78" customWidth="1"/>
    <col min="1298" max="1298" width="2.33203125" style="78" customWidth="1"/>
    <col min="1299" max="1300" width="8" style="78" customWidth="1"/>
    <col min="1301" max="1525" width="8.88671875" style="78"/>
    <col min="1526" max="1526" width="14.5546875" style="78" bestFit="1" customWidth="1"/>
    <col min="1527" max="1541" width="5" style="78" customWidth="1"/>
    <col min="1542" max="1550" width="0" style="78" hidden="1" customWidth="1"/>
    <col min="1551" max="1553" width="8" style="78" customWidth="1"/>
    <col min="1554" max="1554" width="2.33203125" style="78" customWidth="1"/>
    <col min="1555" max="1556" width="8" style="78" customWidth="1"/>
    <col min="1557" max="1781" width="8.88671875" style="78"/>
    <col min="1782" max="1782" width="14.5546875" style="78" bestFit="1" customWidth="1"/>
    <col min="1783" max="1797" width="5" style="78" customWidth="1"/>
    <col min="1798" max="1806" width="0" style="78" hidden="1" customWidth="1"/>
    <col min="1807" max="1809" width="8" style="78" customWidth="1"/>
    <col min="1810" max="1810" width="2.33203125" style="78" customWidth="1"/>
    <col min="1811" max="1812" width="8" style="78" customWidth="1"/>
    <col min="1813" max="2037" width="8.88671875" style="78"/>
    <col min="2038" max="2038" width="14.5546875" style="78" bestFit="1" customWidth="1"/>
    <col min="2039" max="2053" width="5" style="78" customWidth="1"/>
    <col min="2054" max="2062" width="0" style="78" hidden="1" customWidth="1"/>
    <col min="2063" max="2065" width="8" style="78" customWidth="1"/>
    <col min="2066" max="2066" width="2.33203125" style="78" customWidth="1"/>
    <col min="2067" max="2068" width="8" style="78" customWidth="1"/>
    <col min="2069" max="2293" width="8.88671875" style="78"/>
    <col min="2294" max="2294" width="14.5546875" style="78" bestFit="1" customWidth="1"/>
    <col min="2295" max="2309" width="5" style="78" customWidth="1"/>
    <col min="2310" max="2318" width="0" style="78" hidden="1" customWidth="1"/>
    <col min="2319" max="2321" width="8" style="78" customWidth="1"/>
    <col min="2322" max="2322" width="2.33203125" style="78" customWidth="1"/>
    <col min="2323" max="2324" width="8" style="78" customWidth="1"/>
    <col min="2325" max="2549" width="8.88671875" style="78"/>
    <col min="2550" max="2550" width="14.5546875" style="78" bestFit="1" customWidth="1"/>
    <col min="2551" max="2565" width="5" style="78" customWidth="1"/>
    <col min="2566" max="2574" width="0" style="78" hidden="1" customWidth="1"/>
    <col min="2575" max="2577" width="8" style="78" customWidth="1"/>
    <col min="2578" max="2578" width="2.33203125" style="78" customWidth="1"/>
    <col min="2579" max="2580" width="8" style="78" customWidth="1"/>
    <col min="2581" max="2805" width="8.88671875" style="78"/>
    <col min="2806" max="2806" width="14.5546875" style="78" bestFit="1" customWidth="1"/>
    <col min="2807" max="2821" width="5" style="78" customWidth="1"/>
    <col min="2822" max="2830" width="0" style="78" hidden="1" customWidth="1"/>
    <col min="2831" max="2833" width="8" style="78" customWidth="1"/>
    <col min="2834" max="2834" width="2.33203125" style="78" customWidth="1"/>
    <col min="2835" max="2836" width="8" style="78" customWidth="1"/>
    <col min="2837" max="3061" width="8.88671875" style="78"/>
    <col min="3062" max="3062" width="14.5546875" style="78" bestFit="1" customWidth="1"/>
    <col min="3063" max="3077" width="5" style="78" customWidth="1"/>
    <col min="3078" max="3086" width="0" style="78" hidden="1" customWidth="1"/>
    <col min="3087" max="3089" width="8" style="78" customWidth="1"/>
    <col min="3090" max="3090" width="2.33203125" style="78" customWidth="1"/>
    <col min="3091" max="3092" width="8" style="78" customWidth="1"/>
    <col min="3093" max="3317" width="8.88671875" style="78"/>
    <col min="3318" max="3318" width="14.5546875" style="78" bestFit="1" customWidth="1"/>
    <col min="3319" max="3333" width="5" style="78" customWidth="1"/>
    <col min="3334" max="3342" width="0" style="78" hidden="1" customWidth="1"/>
    <col min="3343" max="3345" width="8" style="78" customWidth="1"/>
    <col min="3346" max="3346" width="2.33203125" style="78" customWidth="1"/>
    <col min="3347" max="3348" width="8" style="78" customWidth="1"/>
    <col min="3349" max="3573" width="8.88671875" style="78"/>
    <col min="3574" max="3574" width="14.5546875" style="78" bestFit="1" customWidth="1"/>
    <col min="3575" max="3589" width="5" style="78" customWidth="1"/>
    <col min="3590" max="3598" width="0" style="78" hidden="1" customWidth="1"/>
    <col min="3599" max="3601" width="8" style="78" customWidth="1"/>
    <col min="3602" max="3602" width="2.33203125" style="78" customWidth="1"/>
    <col min="3603" max="3604" width="8" style="78" customWidth="1"/>
    <col min="3605" max="3829" width="8.88671875" style="78"/>
    <col min="3830" max="3830" width="14.5546875" style="78" bestFit="1" customWidth="1"/>
    <col min="3831" max="3845" width="5" style="78" customWidth="1"/>
    <col min="3846" max="3854" width="0" style="78" hidden="1" customWidth="1"/>
    <col min="3855" max="3857" width="8" style="78" customWidth="1"/>
    <col min="3858" max="3858" width="2.33203125" style="78" customWidth="1"/>
    <col min="3859" max="3860" width="8" style="78" customWidth="1"/>
    <col min="3861" max="4085" width="8.88671875" style="78"/>
    <col min="4086" max="4086" width="14.5546875" style="78" bestFit="1" customWidth="1"/>
    <col min="4087" max="4101" width="5" style="78" customWidth="1"/>
    <col min="4102" max="4110" width="0" style="78" hidden="1" customWidth="1"/>
    <col min="4111" max="4113" width="8" style="78" customWidth="1"/>
    <col min="4114" max="4114" width="2.33203125" style="78" customWidth="1"/>
    <col min="4115" max="4116" width="8" style="78" customWidth="1"/>
    <col min="4117" max="4341" width="8.88671875" style="78"/>
    <col min="4342" max="4342" width="14.5546875" style="78" bestFit="1" customWidth="1"/>
    <col min="4343" max="4357" width="5" style="78" customWidth="1"/>
    <col min="4358" max="4366" width="0" style="78" hidden="1" customWidth="1"/>
    <col min="4367" max="4369" width="8" style="78" customWidth="1"/>
    <col min="4370" max="4370" width="2.33203125" style="78" customWidth="1"/>
    <col min="4371" max="4372" width="8" style="78" customWidth="1"/>
    <col min="4373" max="4597" width="8.88671875" style="78"/>
    <col min="4598" max="4598" width="14.5546875" style="78" bestFit="1" customWidth="1"/>
    <col min="4599" max="4613" width="5" style="78" customWidth="1"/>
    <col min="4614" max="4622" width="0" style="78" hidden="1" customWidth="1"/>
    <col min="4623" max="4625" width="8" style="78" customWidth="1"/>
    <col min="4626" max="4626" width="2.33203125" style="78" customWidth="1"/>
    <col min="4627" max="4628" width="8" style="78" customWidth="1"/>
    <col min="4629" max="4853" width="8.88671875" style="78"/>
    <col min="4854" max="4854" width="14.5546875" style="78" bestFit="1" customWidth="1"/>
    <col min="4855" max="4869" width="5" style="78" customWidth="1"/>
    <col min="4870" max="4878" width="0" style="78" hidden="1" customWidth="1"/>
    <col min="4879" max="4881" width="8" style="78" customWidth="1"/>
    <col min="4882" max="4882" width="2.33203125" style="78" customWidth="1"/>
    <col min="4883" max="4884" width="8" style="78" customWidth="1"/>
    <col min="4885" max="5109" width="8.88671875" style="78"/>
    <col min="5110" max="5110" width="14.5546875" style="78" bestFit="1" customWidth="1"/>
    <col min="5111" max="5125" width="5" style="78" customWidth="1"/>
    <col min="5126" max="5134" width="0" style="78" hidden="1" customWidth="1"/>
    <col min="5135" max="5137" width="8" style="78" customWidth="1"/>
    <col min="5138" max="5138" width="2.33203125" style="78" customWidth="1"/>
    <col min="5139" max="5140" width="8" style="78" customWidth="1"/>
    <col min="5141" max="5365" width="8.88671875" style="78"/>
    <col min="5366" max="5366" width="14.5546875" style="78" bestFit="1" customWidth="1"/>
    <col min="5367" max="5381" width="5" style="78" customWidth="1"/>
    <col min="5382" max="5390" width="0" style="78" hidden="1" customWidth="1"/>
    <col min="5391" max="5393" width="8" style="78" customWidth="1"/>
    <col min="5394" max="5394" width="2.33203125" style="78" customWidth="1"/>
    <col min="5395" max="5396" width="8" style="78" customWidth="1"/>
    <col min="5397" max="5621" width="8.88671875" style="78"/>
    <col min="5622" max="5622" width="14.5546875" style="78" bestFit="1" customWidth="1"/>
    <col min="5623" max="5637" width="5" style="78" customWidth="1"/>
    <col min="5638" max="5646" width="0" style="78" hidden="1" customWidth="1"/>
    <col min="5647" max="5649" width="8" style="78" customWidth="1"/>
    <col min="5650" max="5650" width="2.33203125" style="78" customWidth="1"/>
    <col min="5651" max="5652" width="8" style="78" customWidth="1"/>
    <col min="5653" max="5877" width="8.88671875" style="78"/>
    <col min="5878" max="5878" width="14.5546875" style="78" bestFit="1" customWidth="1"/>
    <col min="5879" max="5893" width="5" style="78" customWidth="1"/>
    <col min="5894" max="5902" width="0" style="78" hidden="1" customWidth="1"/>
    <col min="5903" max="5905" width="8" style="78" customWidth="1"/>
    <col min="5906" max="5906" width="2.33203125" style="78" customWidth="1"/>
    <col min="5907" max="5908" width="8" style="78" customWidth="1"/>
    <col min="5909" max="6133" width="8.88671875" style="78"/>
    <col min="6134" max="6134" width="14.5546875" style="78" bestFit="1" customWidth="1"/>
    <col min="6135" max="6149" width="5" style="78" customWidth="1"/>
    <col min="6150" max="6158" width="0" style="78" hidden="1" customWidth="1"/>
    <col min="6159" max="6161" width="8" style="78" customWidth="1"/>
    <col min="6162" max="6162" width="2.33203125" style="78" customWidth="1"/>
    <col min="6163" max="6164" width="8" style="78" customWidth="1"/>
    <col min="6165" max="6389" width="8.88671875" style="78"/>
    <col min="6390" max="6390" width="14.5546875" style="78" bestFit="1" customWidth="1"/>
    <col min="6391" max="6405" width="5" style="78" customWidth="1"/>
    <col min="6406" max="6414" width="0" style="78" hidden="1" customWidth="1"/>
    <col min="6415" max="6417" width="8" style="78" customWidth="1"/>
    <col min="6418" max="6418" width="2.33203125" style="78" customWidth="1"/>
    <col min="6419" max="6420" width="8" style="78" customWidth="1"/>
    <col min="6421" max="6645" width="8.88671875" style="78"/>
    <col min="6646" max="6646" width="14.5546875" style="78" bestFit="1" customWidth="1"/>
    <col min="6647" max="6661" width="5" style="78" customWidth="1"/>
    <col min="6662" max="6670" width="0" style="78" hidden="1" customWidth="1"/>
    <col min="6671" max="6673" width="8" style="78" customWidth="1"/>
    <col min="6674" max="6674" width="2.33203125" style="78" customWidth="1"/>
    <col min="6675" max="6676" width="8" style="78" customWidth="1"/>
    <col min="6677" max="6901" width="8.88671875" style="78"/>
    <col min="6902" max="6902" width="14.5546875" style="78" bestFit="1" customWidth="1"/>
    <col min="6903" max="6917" width="5" style="78" customWidth="1"/>
    <col min="6918" max="6926" width="0" style="78" hidden="1" customWidth="1"/>
    <col min="6927" max="6929" width="8" style="78" customWidth="1"/>
    <col min="6930" max="6930" width="2.33203125" style="78" customWidth="1"/>
    <col min="6931" max="6932" width="8" style="78" customWidth="1"/>
    <col min="6933" max="7157" width="8.88671875" style="78"/>
    <col min="7158" max="7158" width="14.5546875" style="78" bestFit="1" customWidth="1"/>
    <col min="7159" max="7173" width="5" style="78" customWidth="1"/>
    <col min="7174" max="7182" width="0" style="78" hidden="1" customWidth="1"/>
    <col min="7183" max="7185" width="8" style="78" customWidth="1"/>
    <col min="7186" max="7186" width="2.33203125" style="78" customWidth="1"/>
    <col min="7187" max="7188" width="8" style="78" customWidth="1"/>
    <col min="7189" max="7413" width="8.88671875" style="78"/>
    <col min="7414" max="7414" width="14.5546875" style="78" bestFit="1" customWidth="1"/>
    <col min="7415" max="7429" width="5" style="78" customWidth="1"/>
    <col min="7430" max="7438" width="0" style="78" hidden="1" customWidth="1"/>
    <col min="7439" max="7441" width="8" style="78" customWidth="1"/>
    <col min="7442" max="7442" width="2.33203125" style="78" customWidth="1"/>
    <col min="7443" max="7444" width="8" style="78" customWidth="1"/>
    <col min="7445" max="7669" width="8.88671875" style="78"/>
    <col min="7670" max="7670" width="14.5546875" style="78" bestFit="1" customWidth="1"/>
    <col min="7671" max="7685" width="5" style="78" customWidth="1"/>
    <col min="7686" max="7694" width="0" style="78" hidden="1" customWidth="1"/>
    <col min="7695" max="7697" width="8" style="78" customWidth="1"/>
    <col min="7698" max="7698" width="2.33203125" style="78" customWidth="1"/>
    <col min="7699" max="7700" width="8" style="78" customWidth="1"/>
    <col min="7701" max="7925" width="8.88671875" style="78"/>
    <col min="7926" max="7926" width="14.5546875" style="78" bestFit="1" customWidth="1"/>
    <col min="7927" max="7941" width="5" style="78" customWidth="1"/>
    <col min="7942" max="7950" width="0" style="78" hidden="1" customWidth="1"/>
    <col min="7951" max="7953" width="8" style="78" customWidth="1"/>
    <col min="7954" max="7954" width="2.33203125" style="78" customWidth="1"/>
    <col min="7955" max="7956" width="8" style="78" customWidth="1"/>
    <col min="7957" max="8181" width="8.88671875" style="78"/>
    <col min="8182" max="8182" width="14.5546875" style="78" bestFit="1" customWidth="1"/>
    <col min="8183" max="8197" width="5" style="78" customWidth="1"/>
    <col min="8198" max="8206" width="0" style="78" hidden="1" customWidth="1"/>
    <col min="8207" max="8209" width="8" style="78" customWidth="1"/>
    <col min="8210" max="8210" width="2.33203125" style="78" customWidth="1"/>
    <col min="8211" max="8212" width="8" style="78" customWidth="1"/>
    <col min="8213" max="8437" width="8.88671875" style="78"/>
    <col min="8438" max="8438" width="14.5546875" style="78" bestFit="1" customWidth="1"/>
    <col min="8439" max="8453" width="5" style="78" customWidth="1"/>
    <col min="8454" max="8462" width="0" style="78" hidden="1" customWidth="1"/>
    <col min="8463" max="8465" width="8" style="78" customWidth="1"/>
    <col min="8466" max="8466" width="2.33203125" style="78" customWidth="1"/>
    <col min="8467" max="8468" width="8" style="78" customWidth="1"/>
    <col min="8469" max="8693" width="8.88671875" style="78"/>
    <col min="8694" max="8694" width="14.5546875" style="78" bestFit="1" customWidth="1"/>
    <col min="8695" max="8709" width="5" style="78" customWidth="1"/>
    <col min="8710" max="8718" width="0" style="78" hidden="1" customWidth="1"/>
    <col min="8719" max="8721" width="8" style="78" customWidth="1"/>
    <col min="8722" max="8722" width="2.33203125" style="78" customWidth="1"/>
    <col min="8723" max="8724" width="8" style="78" customWidth="1"/>
    <col min="8725" max="8949" width="8.88671875" style="78"/>
    <col min="8950" max="8950" width="14.5546875" style="78" bestFit="1" customWidth="1"/>
    <col min="8951" max="8965" width="5" style="78" customWidth="1"/>
    <col min="8966" max="8974" width="0" style="78" hidden="1" customWidth="1"/>
    <col min="8975" max="8977" width="8" style="78" customWidth="1"/>
    <col min="8978" max="8978" width="2.33203125" style="78" customWidth="1"/>
    <col min="8979" max="8980" width="8" style="78" customWidth="1"/>
    <col min="8981" max="9205" width="8.88671875" style="78"/>
    <col min="9206" max="9206" width="14.5546875" style="78" bestFit="1" customWidth="1"/>
    <col min="9207" max="9221" width="5" style="78" customWidth="1"/>
    <col min="9222" max="9230" width="0" style="78" hidden="1" customWidth="1"/>
    <col min="9231" max="9233" width="8" style="78" customWidth="1"/>
    <col min="9234" max="9234" width="2.33203125" style="78" customWidth="1"/>
    <col min="9235" max="9236" width="8" style="78" customWidth="1"/>
    <col min="9237" max="9461" width="8.88671875" style="78"/>
    <col min="9462" max="9462" width="14.5546875" style="78" bestFit="1" customWidth="1"/>
    <col min="9463" max="9477" width="5" style="78" customWidth="1"/>
    <col min="9478" max="9486" width="0" style="78" hidden="1" customWidth="1"/>
    <col min="9487" max="9489" width="8" style="78" customWidth="1"/>
    <col min="9490" max="9490" width="2.33203125" style="78" customWidth="1"/>
    <col min="9491" max="9492" width="8" style="78" customWidth="1"/>
    <col min="9493" max="9717" width="8.88671875" style="78"/>
    <col min="9718" max="9718" width="14.5546875" style="78" bestFit="1" customWidth="1"/>
    <col min="9719" max="9733" width="5" style="78" customWidth="1"/>
    <col min="9734" max="9742" width="0" style="78" hidden="1" customWidth="1"/>
    <col min="9743" max="9745" width="8" style="78" customWidth="1"/>
    <col min="9746" max="9746" width="2.33203125" style="78" customWidth="1"/>
    <col min="9747" max="9748" width="8" style="78" customWidth="1"/>
    <col min="9749" max="9973" width="8.88671875" style="78"/>
    <col min="9974" max="9974" width="14.5546875" style="78" bestFit="1" customWidth="1"/>
    <col min="9975" max="9989" width="5" style="78" customWidth="1"/>
    <col min="9990" max="9998" width="0" style="78" hidden="1" customWidth="1"/>
    <col min="9999" max="10001" width="8" style="78" customWidth="1"/>
    <col min="10002" max="10002" width="2.33203125" style="78" customWidth="1"/>
    <col min="10003" max="10004" width="8" style="78" customWidth="1"/>
    <col min="10005" max="10229" width="8.88671875" style="78"/>
    <col min="10230" max="10230" width="14.5546875" style="78" bestFit="1" customWidth="1"/>
    <col min="10231" max="10245" width="5" style="78" customWidth="1"/>
    <col min="10246" max="10254" width="0" style="78" hidden="1" customWidth="1"/>
    <col min="10255" max="10257" width="8" style="78" customWidth="1"/>
    <col min="10258" max="10258" width="2.33203125" style="78" customWidth="1"/>
    <col min="10259" max="10260" width="8" style="78" customWidth="1"/>
    <col min="10261" max="10485" width="8.88671875" style="78"/>
    <col min="10486" max="10486" width="14.5546875" style="78" bestFit="1" customWidth="1"/>
    <col min="10487" max="10501" width="5" style="78" customWidth="1"/>
    <col min="10502" max="10510" width="0" style="78" hidden="1" customWidth="1"/>
    <col min="10511" max="10513" width="8" style="78" customWidth="1"/>
    <col min="10514" max="10514" width="2.33203125" style="78" customWidth="1"/>
    <col min="10515" max="10516" width="8" style="78" customWidth="1"/>
    <col min="10517" max="10741" width="8.88671875" style="78"/>
    <col min="10742" max="10742" width="14.5546875" style="78" bestFit="1" customWidth="1"/>
    <col min="10743" max="10757" width="5" style="78" customWidth="1"/>
    <col min="10758" max="10766" width="0" style="78" hidden="1" customWidth="1"/>
    <col min="10767" max="10769" width="8" style="78" customWidth="1"/>
    <col min="10770" max="10770" width="2.33203125" style="78" customWidth="1"/>
    <col min="10771" max="10772" width="8" style="78" customWidth="1"/>
    <col min="10773" max="10997" width="8.88671875" style="78"/>
    <col min="10998" max="10998" width="14.5546875" style="78" bestFit="1" customWidth="1"/>
    <col min="10999" max="11013" width="5" style="78" customWidth="1"/>
    <col min="11014" max="11022" width="0" style="78" hidden="1" customWidth="1"/>
    <col min="11023" max="11025" width="8" style="78" customWidth="1"/>
    <col min="11026" max="11026" width="2.33203125" style="78" customWidth="1"/>
    <col min="11027" max="11028" width="8" style="78" customWidth="1"/>
    <col min="11029" max="11253" width="8.88671875" style="78"/>
    <col min="11254" max="11254" width="14.5546875" style="78" bestFit="1" customWidth="1"/>
    <col min="11255" max="11269" width="5" style="78" customWidth="1"/>
    <col min="11270" max="11278" width="0" style="78" hidden="1" customWidth="1"/>
    <col min="11279" max="11281" width="8" style="78" customWidth="1"/>
    <col min="11282" max="11282" width="2.33203125" style="78" customWidth="1"/>
    <col min="11283" max="11284" width="8" style="78" customWidth="1"/>
    <col min="11285" max="11509" width="8.88671875" style="78"/>
    <col min="11510" max="11510" width="14.5546875" style="78" bestFit="1" customWidth="1"/>
    <col min="11511" max="11525" width="5" style="78" customWidth="1"/>
    <col min="11526" max="11534" width="0" style="78" hidden="1" customWidth="1"/>
    <col min="11535" max="11537" width="8" style="78" customWidth="1"/>
    <col min="11538" max="11538" width="2.33203125" style="78" customWidth="1"/>
    <col min="11539" max="11540" width="8" style="78" customWidth="1"/>
    <col min="11541" max="11765" width="8.88671875" style="78"/>
    <col min="11766" max="11766" width="14.5546875" style="78" bestFit="1" customWidth="1"/>
    <col min="11767" max="11781" width="5" style="78" customWidth="1"/>
    <col min="11782" max="11790" width="0" style="78" hidden="1" customWidth="1"/>
    <col min="11791" max="11793" width="8" style="78" customWidth="1"/>
    <col min="11794" max="11794" width="2.33203125" style="78" customWidth="1"/>
    <col min="11795" max="11796" width="8" style="78" customWidth="1"/>
    <col min="11797" max="12021" width="8.88671875" style="78"/>
    <col min="12022" max="12022" width="14.5546875" style="78" bestFit="1" customWidth="1"/>
    <col min="12023" max="12037" width="5" style="78" customWidth="1"/>
    <col min="12038" max="12046" width="0" style="78" hidden="1" customWidth="1"/>
    <col min="12047" max="12049" width="8" style="78" customWidth="1"/>
    <col min="12050" max="12050" width="2.33203125" style="78" customWidth="1"/>
    <col min="12051" max="12052" width="8" style="78" customWidth="1"/>
    <col min="12053" max="12277" width="8.88671875" style="78"/>
    <col min="12278" max="12278" width="14.5546875" style="78" bestFit="1" customWidth="1"/>
    <col min="12279" max="12293" width="5" style="78" customWidth="1"/>
    <col min="12294" max="12302" width="0" style="78" hidden="1" customWidth="1"/>
    <col min="12303" max="12305" width="8" style="78" customWidth="1"/>
    <col min="12306" max="12306" width="2.33203125" style="78" customWidth="1"/>
    <col min="12307" max="12308" width="8" style="78" customWidth="1"/>
    <col min="12309" max="12533" width="8.88671875" style="78"/>
    <col min="12534" max="12534" width="14.5546875" style="78" bestFit="1" customWidth="1"/>
    <col min="12535" max="12549" width="5" style="78" customWidth="1"/>
    <col min="12550" max="12558" width="0" style="78" hidden="1" customWidth="1"/>
    <col min="12559" max="12561" width="8" style="78" customWidth="1"/>
    <col min="12562" max="12562" width="2.33203125" style="78" customWidth="1"/>
    <col min="12563" max="12564" width="8" style="78" customWidth="1"/>
    <col min="12565" max="12789" width="8.88671875" style="78"/>
    <col min="12790" max="12790" width="14.5546875" style="78" bestFit="1" customWidth="1"/>
    <col min="12791" max="12805" width="5" style="78" customWidth="1"/>
    <col min="12806" max="12814" width="0" style="78" hidden="1" customWidth="1"/>
    <col min="12815" max="12817" width="8" style="78" customWidth="1"/>
    <col min="12818" max="12818" width="2.33203125" style="78" customWidth="1"/>
    <col min="12819" max="12820" width="8" style="78" customWidth="1"/>
    <col min="12821" max="13045" width="8.88671875" style="78"/>
    <col min="13046" max="13046" width="14.5546875" style="78" bestFit="1" customWidth="1"/>
    <col min="13047" max="13061" width="5" style="78" customWidth="1"/>
    <col min="13062" max="13070" width="0" style="78" hidden="1" customWidth="1"/>
    <col min="13071" max="13073" width="8" style="78" customWidth="1"/>
    <col min="13074" max="13074" width="2.33203125" style="78" customWidth="1"/>
    <col min="13075" max="13076" width="8" style="78" customWidth="1"/>
    <col min="13077" max="13301" width="8.88671875" style="78"/>
    <col min="13302" max="13302" width="14.5546875" style="78" bestFit="1" customWidth="1"/>
    <col min="13303" max="13317" width="5" style="78" customWidth="1"/>
    <col min="13318" max="13326" width="0" style="78" hidden="1" customWidth="1"/>
    <col min="13327" max="13329" width="8" style="78" customWidth="1"/>
    <col min="13330" max="13330" width="2.33203125" style="78" customWidth="1"/>
    <col min="13331" max="13332" width="8" style="78" customWidth="1"/>
    <col min="13333" max="13557" width="8.88671875" style="78"/>
    <col min="13558" max="13558" width="14.5546875" style="78" bestFit="1" customWidth="1"/>
    <col min="13559" max="13573" width="5" style="78" customWidth="1"/>
    <col min="13574" max="13582" width="0" style="78" hidden="1" customWidth="1"/>
    <col min="13583" max="13585" width="8" style="78" customWidth="1"/>
    <col min="13586" max="13586" width="2.33203125" style="78" customWidth="1"/>
    <col min="13587" max="13588" width="8" style="78" customWidth="1"/>
    <col min="13589" max="13813" width="8.88671875" style="78"/>
    <col min="13814" max="13814" width="14.5546875" style="78" bestFit="1" customWidth="1"/>
    <col min="13815" max="13829" width="5" style="78" customWidth="1"/>
    <col min="13830" max="13838" width="0" style="78" hidden="1" customWidth="1"/>
    <col min="13839" max="13841" width="8" style="78" customWidth="1"/>
    <col min="13842" max="13842" width="2.33203125" style="78" customWidth="1"/>
    <col min="13843" max="13844" width="8" style="78" customWidth="1"/>
    <col min="13845" max="14069" width="8.88671875" style="78"/>
    <col min="14070" max="14070" width="14.5546875" style="78" bestFit="1" customWidth="1"/>
    <col min="14071" max="14085" width="5" style="78" customWidth="1"/>
    <col min="14086" max="14094" width="0" style="78" hidden="1" customWidth="1"/>
    <col min="14095" max="14097" width="8" style="78" customWidth="1"/>
    <col min="14098" max="14098" width="2.33203125" style="78" customWidth="1"/>
    <col min="14099" max="14100" width="8" style="78" customWidth="1"/>
    <col min="14101" max="14325" width="8.88671875" style="78"/>
    <col min="14326" max="14326" width="14.5546875" style="78" bestFit="1" customWidth="1"/>
    <col min="14327" max="14341" width="5" style="78" customWidth="1"/>
    <col min="14342" max="14350" width="0" style="78" hidden="1" customWidth="1"/>
    <col min="14351" max="14353" width="8" style="78" customWidth="1"/>
    <col min="14354" max="14354" width="2.33203125" style="78" customWidth="1"/>
    <col min="14355" max="14356" width="8" style="78" customWidth="1"/>
    <col min="14357" max="14581" width="8.88671875" style="78"/>
    <col min="14582" max="14582" width="14.5546875" style="78" bestFit="1" customWidth="1"/>
    <col min="14583" max="14597" width="5" style="78" customWidth="1"/>
    <col min="14598" max="14606" width="0" style="78" hidden="1" customWidth="1"/>
    <col min="14607" max="14609" width="8" style="78" customWidth="1"/>
    <col min="14610" max="14610" width="2.33203125" style="78" customWidth="1"/>
    <col min="14611" max="14612" width="8" style="78" customWidth="1"/>
    <col min="14613" max="14837" width="8.88671875" style="78"/>
    <col min="14838" max="14838" width="14.5546875" style="78" bestFit="1" customWidth="1"/>
    <col min="14839" max="14853" width="5" style="78" customWidth="1"/>
    <col min="14854" max="14862" width="0" style="78" hidden="1" customWidth="1"/>
    <col min="14863" max="14865" width="8" style="78" customWidth="1"/>
    <col min="14866" max="14866" width="2.33203125" style="78" customWidth="1"/>
    <col min="14867" max="14868" width="8" style="78" customWidth="1"/>
    <col min="14869" max="15093" width="8.88671875" style="78"/>
    <col min="15094" max="15094" width="14.5546875" style="78" bestFit="1" customWidth="1"/>
    <col min="15095" max="15109" width="5" style="78" customWidth="1"/>
    <col min="15110" max="15118" width="0" style="78" hidden="1" customWidth="1"/>
    <col min="15119" max="15121" width="8" style="78" customWidth="1"/>
    <col min="15122" max="15122" width="2.33203125" style="78" customWidth="1"/>
    <col min="15123" max="15124" width="8" style="78" customWidth="1"/>
    <col min="15125" max="15349" width="8.88671875" style="78"/>
    <col min="15350" max="15350" width="14.5546875" style="78" bestFit="1" customWidth="1"/>
    <col min="15351" max="15365" width="5" style="78" customWidth="1"/>
    <col min="15366" max="15374" width="0" style="78" hidden="1" customWidth="1"/>
    <col min="15375" max="15377" width="8" style="78" customWidth="1"/>
    <col min="15378" max="15378" width="2.33203125" style="78" customWidth="1"/>
    <col min="15379" max="15380" width="8" style="78" customWidth="1"/>
    <col min="15381" max="15605" width="8.88671875" style="78"/>
    <col min="15606" max="15606" width="14.5546875" style="78" bestFit="1" customWidth="1"/>
    <col min="15607" max="15621" width="5" style="78" customWidth="1"/>
    <col min="15622" max="15630" width="0" style="78" hidden="1" customWidth="1"/>
    <col min="15631" max="15633" width="8" style="78" customWidth="1"/>
    <col min="15634" max="15634" width="2.33203125" style="78" customWidth="1"/>
    <col min="15635" max="15636" width="8" style="78" customWidth="1"/>
    <col min="15637" max="15861" width="8.88671875" style="78"/>
    <col min="15862" max="15862" width="14.5546875" style="78" bestFit="1" customWidth="1"/>
    <col min="15863" max="15877" width="5" style="78" customWidth="1"/>
    <col min="15878" max="15886" width="0" style="78" hidden="1" customWidth="1"/>
    <col min="15887" max="15889" width="8" style="78" customWidth="1"/>
    <col min="15890" max="15890" width="2.33203125" style="78" customWidth="1"/>
    <col min="15891" max="15892" width="8" style="78" customWidth="1"/>
    <col min="15893" max="16117" width="8.88671875" style="78"/>
    <col min="16118" max="16118" width="14.5546875" style="78" bestFit="1" customWidth="1"/>
    <col min="16119" max="16133" width="5" style="78" customWidth="1"/>
    <col min="16134" max="16142" width="0" style="78" hidden="1" customWidth="1"/>
    <col min="16143" max="16145" width="8" style="78" customWidth="1"/>
    <col min="16146" max="16146" width="2.33203125" style="78" customWidth="1"/>
    <col min="16147" max="16148" width="8" style="78" customWidth="1"/>
    <col min="16149" max="16384" width="8.88671875" style="78"/>
  </cols>
  <sheetData>
    <row r="1" spans="1:20" ht="20.25" customHeight="1" x14ac:dyDescent="0.3">
      <c r="A1" s="323" t="s">
        <v>112</v>
      </c>
      <c r="B1" s="324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8" t="s">
        <v>22</v>
      </c>
      <c r="P1" s="259" t="s">
        <v>23</v>
      </c>
      <c r="Q1" s="259" t="s">
        <v>24</v>
      </c>
      <c r="R1" s="259"/>
      <c r="S1" s="259"/>
      <c r="T1" s="261"/>
    </row>
    <row r="2" spans="1:20" ht="30" customHeight="1" thickBot="1" x14ac:dyDescent="0.35">
      <c r="A2" s="325"/>
      <c r="B2" s="326"/>
      <c r="C2" s="244" t="str">
        <f>B3</f>
        <v>Znojmo A</v>
      </c>
      <c r="D2" s="260"/>
      <c r="E2" s="262"/>
      <c r="F2" s="244" t="str">
        <f>B5</f>
        <v>Znojmo B</v>
      </c>
      <c r="G2" s="260"/>
      <c r="H2" s="262"/>
      <c r="I2" s="244" t="str">
        <f>B7</f>
        <v>Lanškorun A</v>
      </c>
      <c r="J2" s="260"/>
      <c r="K2" s="262"/>
      <c r="L2" s="244" t="str">
        <f>B9</f>
        <v>X</v>
      </c>
      <c r="M2" s="260"/>
      <c r="N2" s="262"/>
      <c r="O2" s="269"/>
      <c r="P2" s="260"/>
      <c r="Q2" s="260"/>
      <c r="R2" s="260"/>
      <c r="S2" s="260"/>
      <c r="T2" s="262"/>
    </row>
    <row r="3" spans="1:20" ht="30" customHeight="1" x14ac:dyDescent="0.3">
      <c r="A3" s="243" t="s">
        <v>18</v>
      </c>
      <c r="B3" s="245" t="s">
        <v>107</v>
      </c>
      <c r="C3" s="192"/>
      <c r="D3" s="191"/>
      <c r="E3" s="190"/>
      <c r="F3" s="23">
        <v>16</v>
      </c>
      <c r="G3" s="24" t="s">
        <v>26</v>
      </c>
      <c r="H3" s="25">
        <v>17</v>
      </c>
      <c r="I3" s="23">
        <v>33</v>
      </c>
      <c r="J3" s="24" t="s">
        <v>26</v>
      </c>
      <c r="K3" s="25">
        <v>8</v>
      </c>
      <c r="L3" s="23">
        <v>0</v>
      </c>
      <c r="M3" s="24" t="s">
        <v>26</v>
      </c>
      <c r="N3" s="25">
        <v>0</v>
      </c>
      <c r="O3" s="247">
        <f>SUM(IF(C3&gt;E3,1,0),IF(F3&gt;H3,1,0),IF(I3&gt;K3,1,0),IF(L3&gt;N3,1,0),IF(C4&gt;E4,1,0),IF(F4&gt;H4,1,0),IF(I4&gt;K4,1,0),IF(L4&gt;N4,1,0))</f>
        <v>3</v>
      </c>
      <c r="P3" s="321">
        <v>1</v>
      </c>
      <c r="Q3" s="249">
        <f>C3+F3+I3+L3+F4+I4+L4+C4</f>
        <v>98</v>
      </c>
      <c r="R3" s="249" t="s">
        <v>26</v>
      </c>
      <c r="S3" s="249">
        <f>H3+K3+N3+H4+K4+N4+E3+E4</f>
        <v>57</v>
      </c>
      <c r="T3" s="251">
        <f>Q3/S3</f>
        <v>1.7192982456140351</v>
      </c>
    </row>
    <row r="4" spans="1:20" ht="30" customHeight="1" thickBot="1" x14ac:dyDescent="0.35">
      <c r="A4" s="257"/>
      <c r="B4" s="258"/>
      <c r="C4" s="189"/>
      <c r="D4" s="188"/>
      <c r="E4" s="187"/>
      <c r="F4" s="31">
        <v>20</v>
      </c>
      <c r="G4" s="32" t="s">
        <v>26</v>
      </c>
      <c r="H4" s="33">
        <v>19</v>
      </c>
      <c r="I4" s="31">
        <v>29</v>
      </c>
      <c r="J4" s="32" t="s">
        <v>26</v>
      </c>
      <c r="K4" s="33">
        <v>13</v>
      </c>
      <c r="L4" s="31">
        <v>0</v>
      </c>
      <c r="M4" s="32" t="s">
        <v>26</v>
      </c>
      <c r="N4" s="33">
        <v>0</v>
      </c>
      <c r="O4" s="247"/>
      <c r="P4" s="321"/>
      <c r="Q4" s="249"/>
      <c r="R4" s="249"/>
      <c r="S4" s="249"/>
      <c r="T4" s="251"/>
    </row>
    <row r="5" spans="1:20" ht="30" customHeight="1" thickTop="1" x14ac:dyDescent="0.3">
      <c r="A5" s="253" t="s">
        <v>19</v>
      </c>
      <c r="B5" s="254" t="s">
        <v>110</v>
      </c>
      <c r="C5" s="35">
        <f>H3</f>
        <v>17</v>
      </c>
      <c r="D5" s="36" t="s">
        <v>26</v>
      </c>
      <c r="E5" s="37">
        <f>F3</f>
        <v>16</v>
      </c>
      <c r="F5" s="186"/>
      <c r="G5" s="185"/>
      <c r="H5" s="184"/>
      <c r="I5" s="41">
        <v>29</v>
      </c>
      <c r="J5" s="42" t="s">
        <v>26</v>
      </c>
      <c r="K5" s="43">
        <v>13</v>
      </c>
      <c r="L5" s="41">
        <v>0</v>
      </c>
      <c r="M5" s="42" t="s">
        <v>26</v>
      </c>
      <c r="N5" s="43">
        <v>0</v>
      </c>
      <c r="O5" s="255">
        <f>SUM(IF(C5&gt;E5,1,0),IF(F5&gt;H5,1,0),IF(I5&gt;K5,1,0),IF(L5&gt;N5,1,0),IF(C6&gt;E6,1,0),IF(F6&gt;H6,1,0),IF(I6&gt;K6,1,0),IF(L6&gt;N6,1,0))</f>
        <v>3</v>
      </c>
      <c r="P5" s="319">
        <v>2</v>
      </c>
      <c r="Q5" s="239">
        <f>C5+F5+I5+L5+F6+I6+L6+C6</f>
        <v>98</v>
      </c>
      <c r="R5" s="239" t="s">
        <v>26</v>
      </c>
      <c r="S5" s="239">
        <f>H5+K5+N5+H6+K6+N6+E5+E6</f>
        <v>63</v>
      </c>
      <c r="T5" s="241">
        <f>Q5/S5</f>
        <v>1.5555555555555556</v>
      </c>
    </row>
    <row r="6" spans="1:20" ht="30" customHeight="1" thickBot="1" x14ac:dyDescent="0.35">
      <c r="A6" s="253"/>
      <c r="B6" s="254"/>
      <c r="C6" s="47">
        <f>H4</f>
        <v>19</v>
      </c>
      <c r="D6" s="48" t="s">
        <v>26</v>
      </c>
      <c r="E6" s="49">
        <f>F4</f>
        <v>20</v>
      </c>
      <c r="F6" s="189"/>
      <c r="G6" s="188"/>
      <c r="H6" s="187"/>
      <c r="I6" s="31">
        <v>33</v>
      </c>
      <c r="J6" s="32" t="s">
        <v>26</v>
      </c>
      <c r="K6" s="33">
        <v>14</v>
      </c>
      <c r="L6" s="31">
        <v>0</v>
      </c>
      <c r="M6" s="32" t="s">
        <v>26</v>
      </c>
      <c r="N6" s="33">
        <v>0</v>
      </c>
      <c r="O6" s="256"/>
      <c r="P6" s="320"/>
      <c r="Q6" s="240"/>
      <c r="R6" s="240"/>
      <c r="S6" s="240"/>
      <c r="T6" s="242"/>
    </row>
    <row r="7" spans="1:20" ht="30" customHeight="1" thickTop="1" x14ac:dyDescent="0.3">
      <c r="A7" s="253" t="s">
        <v>20</v>
      </c>
      <c r="B7" s="254" t="s">
        <v>111</v>
      </c>
      <c r="C7" s="51">
        <f>K3</f>
        <v>8</v>
      </c>
      <c r="D7" s="52" t="s">
        <v>26</v>
      </c>
      <c r="E7" s="53">
        <f>I3</f>
        <v>33</v>
      </c>
      <c r="F7" s="51">
        <f>K5</f>
        <v>13</v>
      </c>
      <c r="G7" s="52" t="s">
        <v>26</v>
      </c>
      <c r="H7" s="53">
        <f>I5</f>
        <v>29</v>
      </c>
      <c r="I7" s="186"/>
      <c r="J7" s="185"/>
      <c r="K7" s="184"/>
      <c r="L7" s="23">
        <v>0</v>
      </c>
      <c r="M7" s="24" t="s">
        <v>26</v>
      </c>
      <c r="N7" s="25">
        <v>0</v>
      </c>
      <c r="O7" s="255">
        <f>SUM(IF(C7&gt;E7,1,0),IF(F7&gt;H7,1,0),IF(I7&gt;K7,1,0),IF(L7&gt;N7,1,0),IF(C8&gt;E8,1,0),IF(F8&gt;H8,1,0),IF(I8&gt;K8,1,0),IF(L8&gt;N8,1,0))</f>
        <v>0</v>
      </c>
      <c r="P7" s="319">
        <v>3</v>
      </c>
      <c r="Q7" s="239">
        <f>C7+F7+I7+L7+F8+I8+L8+C8</f>
        <v>48</v>
      </c>
      <c r="R7" s="239" t="s">
        <v>26</v>
      </c>
      <c r="S7" s="239">
        <f>H7+K7+N7+H8+K8+N8+E7+E8</f>
        <v>124</v>
      </c>
      <c r="T7" s="241">
        <f>Q7/S7</f>
        <v>0.38709677419354838</v>
      </c>
    </row>
    <row r="8" spans="1:20" ht="30" customHeight="1" thickBot="1" x14ac:dyDescent="0.35">
      <c r="A8" s="253"/>
      <c r="B8" s="254"/>
      <c r="C8" s="47">
        <f>K4</f>
        <v>13</v>
      </c>
      <c r="D8" s="48" t="s">
        <v>26</v>
      </c>
      <c r="E8" s="49">
        <f>I4</f>
        <v>29</v>
      </c>
      <c r="F8" s="47">
        <f>K6</f>
        <v>14</v>
      </c>
      <c r="G8" s="48" t="s">
        <v>26</v>
      </c>
      <c r="H8" s="49">
        <f>I6</f>
        <v>33</v>
      </c>
      <c r="I8" s="189"/>
      <c r="J8" s="188"/>
      <c r="K8" s="187"/>
      <c r="L8" s="31">
        <v>0</v>
      </c>
      <c r="M8" s="54" t="s">
        <v>26</v>
      </c>
      <c r="N8" s="33">
        <v>0</v>
      </c>
      <c r="O8" s="256"/>
      <c r="P8" s="320"/>
      <c r="Q8" s="240"/>
      <c r="R8" s="240"/>
      <c r="S8" s="240"/>
      <c r="T8" s="242"/>
    </row>
    <row r="9" spans="1:20" ht="30" customHeight="1" thickTop="1" x14ac:dyDescent="0.3">
      <c r="A9" s="243" t="s">
        <v>21</v>
      </c>
      <c r="B9" s="245" t="s">
        <v>73</v>
      </c>
      <c r="C9" s="35">
        <f>N3</f>
        <v>0</v>
      </c>
      <c r="D9" s="36" t="s">
        <v>26</v>
      </c>
      <c r="E9" s="37">
        <f>L3</f>
        <v>0</v>
      </c>
      <c r="F9" s="35">
        <f>N5</f>
        <v>0</v>
      </c>
      <c r="G9" s="36" t="s">
        <v>26</v>
      </c>
      <c r="H9" s="37">
        <f>L5</f>
        <v>0</v>
      </c>
      <c r="I9" s="35">
        <f>N7</f>
        <v>0</v>
      </c>
      <c r="J9" s="36" t="s">
        <v>26</v>
      </c>
      <c r="K9" s="37">
        <f>L7</f>
        <v>0</v>
      </c>
      <c r="L9" s="186"/>
      <c r="M9" s="185"/>
      <c r="N9" s="184"/>
      <c r="O9" s="247">
        <f>SUM(IF(C9&gt;E9,1,0),IF(F9&gt;H9,1,0),IF(I9&gt;K9,1,0),IF(L9&gt;N9,1,0),IF(C10&gt;E10,1,0),IF(F10&gt;H10,1,0),IF(I10&gt;K10,1,0),IF(L10&gt;N10,1,0))</f>
        <v>0</v>
      </c>
      <c r="P9" s="321" t="s">
        <v>115</v>
      </c>
      <c r="Q9" s="249">
        <f>C9+F9+I9+L9+F10+I10+L10+C10</f>
        <v>0</v>
      </c>
      <c r="R9" s="249" t="s">
        <v>26</v>
      </c>
      <c r="S9" s="249">
        <f>H9+K9+N9+H10+K10+N10+E9+E10</f>
        <v>0</v>
      </c>
      <c r="T9" s="251" t="e">
        <f>Q9/S9</f>
        <v>#DIV/0!</v>
      </c>
    </row>
    <row r="10" spans="1:20" ht="30" customHeight="1" thickBot="1" x14ac:dyDescent="0.35">
      <c r="A10" s="244"/>
      <c r="B10" s="246"/>
      <c r="C10" s="56">
        <f>N4</f>
        <v>0</v>
      </c>
      <c r="D10" s="57" t="s">
        <v>26</v>
      </c>
      <c r="E10" s="58">
        <f>L4</f>
        <v>0</v>
      </c>
      <c r="F10" s="56">
        <f>N6</f>
        <v>0</v>
      </c>
      <c r="G10" s="57" t="s">
        <v>26</v>
      </c>
      <c r="H10" s="58">
        <f>L6</f>
        <v>0</v>
      </c>
      <c r="I10" s="56">
        <f>N8</f>
        <v>0</v>
      </c>
      <c r="J10" s="57" t="s">
        <v>26</v>
      </c>
      <c r="K10" s="58">
        <f>L8</f>
        <v>0</v>
      </c>
      <c r="L10" s="183"/>
      <c r="M10" s="182"/>
      <c r="N10" s="181"/>
      <c r="O10" s="248"/>
      <c r="P10" s="322"/>
      <c r="Q10" s="250"/>
      <c r="R10" s="250"/>
      <c r="S10" s="250"/>
      <c r="T10" s="252"/>
    </row>
  </sheetData>
  <mergeCells count="44">
    <mergeCell ref="A1:B2"/>
    <mergeCell ref="C1:E1"/>
    <mergeCell ref="F1:H1"/>
    <mergeCell ref="I1:K1"/>
    <mergeCell ref="L1:N1"/>
    <mergeCell ref="Q1:T2"/>
    <mergeCell ref="C2:E2"/>
    <mergeCell ref="F2:H2"/>
    <mergeCell ref="I2:K2"/>
    <mergeCell ref="L2:N2"/>
    <mergeCell ref="O1:O2"/>
    <mergeCell ref="P1:P2"/>
    <mergeCell ref="R3:R4"/>
    <mergeCell ref="S3:S4"/>
    <mergeCell ref="T3:T4"/>
    <mergeCell ref="A5:A6"/>
    <mergeCell ref="B5:B6"/>
    <mergeCell ref="O5:O6"/>
    <mergeCell ref="P5:P6"/>
    <mergeCell ref="Q5:Q6"/>
    <mergeCell ref="R5:R6"/>
    <mergeCell ref="S5:S6"/>
    <mergeCell ref="T5:T6"/>
    <mergeCell ref="A3:A4"/>
    <mergeCell ref="B3:B4"/>
    <mergeCell ref="O3:O4"/>
    <mergeCell ref="P3:P4"/>
    <mergeCell ref="Q3:Q4"/>
    <mergeCell ref="R7:R8"/>
    <mergeCell ref="S7:S8"/>
    <mergeCell ref="T7:T8"/>
    <mergeCell ref="A9:A10"/>
    <mergeCell ref="B9:B10"/>
    <mergeCell ref="O9:O10"/>
    <mergeCell ref="P9:P10"/>
    <mergeCell ref="Q9:Q10"/>
    <mergeCell ref="R9:R10"/>
    <mergeCell ref="S9:S10"/>
    <mergeCell ref="T9:T10"/>
    <mergeCell ref="A7:A8"/>
    <mergeCell ref="B7:B8"/>
    <mergeCell ref="O7:O8"/>
    <mergeCell ref="P7:P8"/>
    <mergeCell ref="Q7:Q8"/>
  </mergeCells>
  <pageMargins left="0.7" right="0.7" top="0.78740157499999996" bottom="0.78740157499999996" header="0.3" footer="0.3"/>
  <pageSetup paperSize="9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DDADF-9831-4C31-9583-A24EBDF3A674}">
  <sheetPr>
    <tabColor rgb="FF92D050"/>
  </sheetPr>
  <dimension ref="A1:T12"/>
  <sheetViews>
    <sheetView zoomScale="85" zoomScaleNormal="85" workbookViewId="0">
      <selection activeCell="Q20" sqref="Q20"/>
    </sheetView>
  </sheetViews>
  <sheetFormatPr defaultRowHeight="14.4" x14ac:dyDescent="0.3"/>
  <cols>
    <col min="1" max="1" width="5.5546875" style="78" customWidth="1"/>
    <col min="2" max="2" width="20.44140625" style="78" customWidth="1"/>
    <col min="3" max="13" width="5" style="78" customWidth="1"/>
    <col min="14" max="14" width="5.6640625" style="78" customWidth="1"/>
    <col min="15" max="17" width="8" style="78" customWidth="1"/>
    <col min="18" max="18" width="2.33203125" style="78" customWidth="1"/>
    <col min="19" max="20" width="8" style="78" customWidth="1"/>
    <col min="21" max="245" width="8.88671875" style="78"/>
    <col min="246" max="246" width="14.5546875" style="78" bestFit="1" customWidth="1"/>
    <col min="247" max="261" width="5" style="78" customWidth="1"/>
    <col min="262" max="270" width="0" style="78" hidden="1" customWidth="1"/>
    <col min="271" max="273" width="8" style="78" customWidth="1"/>
    <col min="274" max="274" width="2.33203125" style="78" customWidth="1"/>
    <col min="275" max="276" width="8" style="78" customWidth="1"/>
    <col min="277" max="501" width="8.88671875" style="78"/>
    <col min="502" max="502" width="14.5546875" style="78" bestFit="1" customWidth="1"/>
    <col min="503" max="517" width="5" style="78" customWidth="1"/>
    <col min="518" max="526" width="0" style="78" hidden="1" customWidth="1"/>
    <col min="527" max="529" width="8" style="78" customWidth="1"/>
    <col min="530" max="530" width="2.33203125" style="78" customWidth="1"/>
    <col min="531" max="532" width="8" style="78" customWidth="1"/>
    <col min="533" max="757" width="8.88671875" style="78"/>
    <col min="758" max="758" width="14.5546875" style="78" bestFit="1" customWidth="1"/>
    <col min="759" max="773" width="5" style="78" customWidth="1"/>
    <col min="774" max="782" width="0" style="78" hidden="1" customWidth="1"/>
    <col min="783" max="785" width="8" style="78" customWidth="1"/>
    <col min="786" max="786" width="2.33203125" style="78" customWidth="1"/>
    <col min="787" max="788" width="8" style="78" customWidth="1"/>
    <col min="789" max="1013" width="8.88671875" style="78"/>
    <col min="1014" max="1014" width="14.5546875" style="78" bestFit="1" customWidth="1"/>
    <col min="1015" max="1029" width="5" style="78" customWidth="1"/>
    <col min="1030" max="1038" width="0" style="78" hidden="1" customWidth="1"/>
    <col min="1039" max="1041" width="8" style="78" customWidth="1"/>
    <col min="1042" max="1042" width="2.33203125" style="78" customWidth="1"/>
    <col min="1043" max="1044" width="8" style="78" customWidth="1"/>
    <col min="1045" max="1269" width="8.88671875" style="78"/>
    <col min="1270" max="1270" width="14.5546875" style="78" bestFit="1" customWidth="1"/>
    <col min="1271" max="1285" width="5" style="78" customWidth="1"/>
    <col min="1286" max="1294" width="0" style="78" hidden="1" customWidth="1"/>
    <col min="1295" max="1297" width="8" style="78" customWidth="1"/>
    <col min="1298" max="1298" width="2.33203125" style="78" customWidth="1"/>
    <col min="1299" max="1300" width="8" style="78" customWidth="1"/>
    <col min="1301" max="1525" width="8.88671875" style="78"/>
    <col min="1526" max="1526" width="14.5546875" style="78" bestFit="1" customWidth="1"/>
    <col min="1527" max="1541" width="5" style="78" customWidth="1"/>
    <col min="1542" max="1550" width="0" style="78" hidden="1" customWidth="1"/>
    <col min="1551" max="1553" width="8" style="78" customWidth="1"/>
    <col min="1554" max="1554" width="2.33203125" style="78" customWidth="1"/>
    <col min="1555" max="1556" width="8" style="78" customWidth="1"/>
    <col min="1557" max="1781" width="8.88671875" style="78"/>
    <col min="1782" max="1782" width="14.5546875" style="78" bestFit="1" customWidth="1"/>
    <col min="1783" max="1797" width="5" style="78" customWidth="1"/>
    <col min="1798" max="1806" width="0" style="78" hidden="1" customWidth="1"/>
    <col min="1807" max="1809" width="8" style="78" customWidth="1"/>
    <col min="1810" max="1810" width="2.33203125" style="78" customWidth="1"/>
    <col min="1811" max="1812" width="8" style="78" customWidth="1"/>
    <col min="1813" max="2037" width="8.88671875" style="78"/>
    <col min="2038" max="2038" width="14.5546875" style="78" bestFit="1" customWidth="1"/>
    <col min="2039" max="2053" width="5" style="78" customWidth="1"/>
    <col min="2054" max="2062" width="0" style="78" hidden="1" customWidth="1"/>
    <col min="2063" max="2065" width="8" style="78" customWidth="1"/>
    <col min="2066" max="2066" width="2.33203125" style="78" customWidth="1"/>
    <col min="2067" max="2068" width="8" style="78" customWidth="1"/>
    <col min="2069" max="2293" width="8.88671875" style="78"/>
    <col min="2294" max="2294" width="14.5546875" style="78" bestFit="1" customWidth="1"/>
    <col min="2295" max="2309" width="5" style="78" customWidth="1"/>
    <col min="2310" max="2318" width="0" style="78" hidden="1" customWidth="1"/>
    <col min="2319" max="2321" width="8" style="78" customWidth="1"/>
    <col min="2322" max="2322" width="2.33203125" style="78" customWidth="1"/>
    <col min="2323" max="2324" width="8" style="78" customWidth="1"/>
    <col min="2325" max="2549" width="8.88671875" style="78"/>
    <col min="2550" max="2550" width="14.5546875" style="78" bestFit="1" customWidth="1"/>
    <col min="2551" max="2565" width="5" style="78" customWidth="1"/>
    <col min="2566" max="2574" width="0" style="78" hidden="1" customWidth="1"/>
    <col min="2575" max="2577" width="8" style="78" customWidth="1"/>
    <col min="2578" max="2578" width="2.33203125" style="78" customWidth="1"/>
    <col min="2579" max="2580" width="8" style="78" customWidth="1"/>
    <col min="2581" max="2805" width="8.88671875" style="78"/>
    <col min="2806" max="2806" width="14.5546875" style="78" bestFit="1" customWidth="1"/>
    <col min="2807" max="2821" width="5" style="78" customWidth="1"/>
    <col min="2822" max="2830" width="0" style="78" hidden="1" customWidth="1"/>
    <col min="2831" max="2833" width="8" style="78" customWidth="1"/>
    <col min="2834" max="2834" width="2.33203125" style="78" customWidth="1"/>
    <col min="2835" max="2836" width="8" style="78" customWidth="1"/>
    <col min="2837" max="3061" width="8.88671875" style="78"/>
    <col min="3062" max="3062" width="14.5546875" style="78" bestFit="1" customWidth="1"/>
    <col min="3063" max="3077" width="5" style="78" customWidth="1"/>
    <col min="3078" max="3086" width="0" style="78" hidden="1" customWidth="1"/>
    <col min="3087" max="3089" width="8" style="78" customWidth="1"/>
    <col min="3090" max="3090" width="2.33203125" style="78" customWidth="1"/>
    <col min="3091" max="3092" width="8" style="78" customWidth="1"/>
    <col min="3093" max="3317" width="8.88671875" style="78"/>
    <col min="3318" max="3318" width="14.5546875" style="78" bestFit="1" customWidth="1"/>
    <col min="3319" max="3333" width="5" style="78" customWidth="1"/>
    <col min="3334" max="3342" width="0" style="78" hidden="1" customWidth="1"/>
    <col min="3343" max="3345" width="8" style="78" customWidth="1"/>
    <col min="3346" max="3346" width="2.33203125" style="78" customWidth="1"/>
    <col min="3347" max="3348" width="8" style="78" customWidth="1"/>
    <col min="3349" max="3573" width="8.88671875" style="78"/>
    <col min="3574" max="3574" width="14.5546875" style="78" bestFit="1" customWidth="1"/>
    <col min="3575" max="3589" width="5" style="78" customWidth="1"/>
    <col min="3590" max="3598" width="0" style="78" hidden="1" customWidth="1"/>
    <col min="3599" max="3601" width="8" style="78" customWidth="1"/>
    <col min="3602" max="3602" width="2.33203125" style="78" customWidth="1"/>
    <col min="3603" max="3604" width="8" style="78" customWidth="1"/>
    <col min="3605" max="3829" width="8.88671875" style="78"/>
    <col min="3830" max="3830" width="14.5546875" style="78" bestFit="1" customWidth="1"/>
    <col min="3831" max="3845" width="5" style="78" customWidth="1"/>
    <col min="3846" max="3854" width="0" style="78" hidden="1" customWidth="1"/>
    <col min="3855" max="3857" width="8" style="78" customWidth="1"/>
    <col min="3858" max="3858" width="2.33203125" style="78" customWidth="1"/>
    <col min="3859" max="3860" width="8" style="78" customWidth="1"/>
    <col min="3861" max="4085" width="8.88671875" style="78"/>
    <col min="4086" max="4086" width="14.5546875" style="78" bestFit="1" customWidth="1"/>
    <col min="4087" max="4101" width="5" style="78" customWidth="1"/>
    <col min="4102" max="4110" width="0" style="78" hidden="1" customWidth="1"/>
    <col min="4111" max="4113" width="8" style="78" customWidth="1"/>
    <col min="4114" max="4114" width="2.33203125" style="78" customWidth="1"/>
    <col min="4115" max="4116" width="8" style="78" customWidth="1"/>
    <col min="4117" max="4341" width="8.88671875" style="78"/>
    <col min="4342" max="4342" width="14.5546875" style="78" bestFit="1" customWidth="1"/>
    <col min="4343" max="4357" width="5" style="78" customWidth="1"/>
    <col min="4358" max="4366" width="0" style="78" hidden="1" customWidth="1"/>
    <col min="4367" max="4369" width="8" style="78" customWidth="1"/>
    <col min="4370" max="4370" width="2.33203125" style="78" customWidth="1"/>
    <col min="4371" max="4372" width="8" style="78" customWidth="1"/>
    <col min="4373" max="4597" width="8.88671875" style="78"/>
    <col min="4598" max="4598" width="14.5546875" style="78" bestFit="1" customWidth="1"/>
    <col min="4599" max="4613" width="5" style="78" customWidth="1"/>
    <col min="4614" max="4622" width="0" style="78" hidden="1" customWidth="1"/>
    <col min="4623" max="4625" width="8" style="78" customWidth="1"/>
    <col min="4626" max="4626" width="2.33203125" style="78" customWidth="1"/>
    <col min="4627" max="4628" width="8" style="78" customWidth="1"/>
    <col min="4629" max="4853" width="8.88671875" style="78"/>
    <col min="4854" max="4854" width="14.5546875" style="78" bestFit="1" customWidth="1"/>
    <col min="4855" max="4869" width="5" style="78" customWidth="1"/>
    <col min="4870" max="4878" width="0" style="78" hidden="1" customWidth="1"/>
    <col min="4879" max="4881" width="8" style="78" customWidth="1"/>
    <col min="4882" max="4882" width="2.33203125" style="78" customWidth="1"/>
    <col min="4883" max="4884" width="8" style="78" customWidth="1"/>
    <col min="4885" max="5109" width="8.88671875" style="78"/>
    <col min="5110" max="5110" width="14.5546875" style="78" bestFit="1" customWidth="1"/>
    <col min="5111" max="5125" width="5" style="78" customWidth="1"/>
    <col min="5126" max="5134" width="0" style="78" hidden="1" customWidth="1"/>
    <col min="5135" max="5137" width="8" style="78" customWidth="1"/>
    <col min="5138" max="5138" width="2.33203125" style="78" customWidth="1"/>
    <col min="5139" max="5140" width="8" style="78" customWidth="1"/>
    <col min="5141" max="5365" width="8.88671875" style="78"/>
    <col min="5366" max="5366" width="14.5546875" style="78" bestFit="1" customWidth="1"/>
    <col min="5367" max="5381" width="5" style="78" customWidth="1"/>
    <col min="5382" max="5390" width="0" style="78" hidden="1" customWidth="1"/>
    <col min="5391" max="5393" width="8" style="78" customWidth="1"/>
    <col min="5394" max="5394" width="2.33203125" style="78" customWidth="1"/>
    <col min="5395" max="5396" width="8" style="78" customWidth="1"/>
    <col min="5397" max="5621" width="8.88671875" style="78"/>
    <col min="5622" max="5622" width="14.5546875" style="78" bestFit="1" customWidth="1"/>
    <col min="5623" max="5637" width="5" style="78" customWidth="1"/>
    <col min="5638" max="5646" width="0" style="78" hidden="1" customWidth="1"/>
    <col min="5647" max="5649" width="8" style="78" customWidth="1"/>
    <col min="5650" max="5650" width="2.33203125" style="78" customWidth="1"/>
    <col min="5651" max="5652" width="8" style="78" customWidth="1"/>
    <col min="5653" max="5877" width="8.88671875" style="78"/>
    <col min="5878" max="5878" width="14.5546875" style="78" bestFit="1" customWidth="1"/>
    <col min="5879" max="5893" width="5" style="78" customWidth="1"/>
    <col min="5894" max="5902" width="0" style="78" hidden="1" customWidth="1"/>
    <col min="5903" max="5905" width="8" style="78" customWidth="1"/>
    <col min="5906" max="5906" width="2.33203125" style="78" customWidth="1"/>
    <col min="5907" max="5908" width="8" style="78" customWidth="1"/>
    <col min="5909" max="6133" width="8.88671875" style="78"/>
    <col min="6134" max="6134" width="14.5546875" style="78" bestFit="1" customWidth="1"/>
    <col min="6135" max="6149" width="5" style="78" customWidth="1"/>
    <col min="6150" max="6158" width="0" style="78" hidden="1" customWidth="1"/>
    <col min="6159" max="6161" width="8" style="78" customWidth="1"/>
    <col min="6162" max="6162" width="2.33203125" style="78" customWidth="1"/>
    <col min="6163" max="6164" width="8" style="78" customWidth="1"/>
    <col min="6165" max="6389" width="8.88671875" style="78"/>
    <col min="6390" max="6390" width="14.5546875" style="78" bestFit="1" customWidth="1"/>
    <col min="6391" max="6405" width="5" style="78" customWidth="1"/>
    <col min="6406" max="6414" width="0" style="78" hidden="1" customWidth="1"/>
    <col min="6415" max="6417" width="8" style="78" customWidth="1"/>
    <col min="6418" max="6418" width="2.33203125" style="78" customWidth="1"/>
    <col min="6419" max="6420" width="8" style="78" customWidth="1"/>
    <col min="6421" max="6645" width="8.88671875" style="78"/>
    <col min="6646" max="6646" width="14.5546875" style="78" bestFit="1" customWidth="1"/>
    <col min="6647" max="6661" width="5" style="78" customWidth="1"/>
    <col min="6662" max="6670" width="0" style="78" hidden="1" customWidth="1"/>
    <col min="6671" max="6673" width="8" style="78" customWidth="1"/>
    <col min="6674" max="6674" width="2.33203125" style="78" customWidth="1"/>
    <col min="6675" max="6676" width="8" style="78" customWidth="1"/>
    <col min="6677" max="6901" width="8.88671875" style="78"/>
    <col min="6902" max="6902" width="14.5546875" style="78" bestFit="1" customWidth="1"/>
    <col min="6903" max="6917" width="5" style="78" customWidth="1"/>
    <col min="6918" max="6926" width="0" style="78" hidden="1" customWidth="1"/>
    <col min="6927" max="6929" width="8" style="78" customWidth="1"/>
    <col min="6930" max="6930" width="2.33203125" style="78" customWidth="1"/>
    <col min="6931" max="6932" width="8" style="78" customWidth="1"/>
    <col min="6933" max="7157" width="8.88671875" style="78"/>
    <col min="7158" max="7158" width="14.5546875" style="78" bestFit="1" customWidth="1"/>
    <col min="7159" max="7173" width="5" style="78" customWidth="1"/>
    <col min="7174" max="7182" width="0" style="78" hidden="1" customWidth="1"/>
    <col min="7183" max="7185" width="8" style="78" customWidth="1"/>
    <col min="7186" max="7186" width="2.33203125" style="78" customWidth="1"/>
    <col min="7187" max="7188" width="8" style="78" customWidth="1"/>
    <col min="7189" max="7413" width="8.88671875" style="78"/>
    <col min="7414" max="7414" width="14.5546875" style="78" bestFit="1" customWidth="1"/>
    <col min="7415" max="7429" width="5" style="78" customWidth="1"/>
    <col min="7430" max="7438" width="0" style="78" hidden="1" customWidth="1"/>
    <col min="7439" max="7441" width="8" style="78" customWidth="1"/>
    <col min="7442" max="7442" width="2.33203125" style="78" customWidth="1"/>
    <col min="7443" max="7444" width="8" style="78" customWidth="1"/>
    <col min="7445" max="7669" width="8.88671875" style="78"/>
    <col min="7670" max="7670" width="14.5546875" style="78" bestFit="1" customWidth="1"/>
    <col min="7671" max="7685" width="5" style="78" customWidth="1"/>
    <col min="7686" max="7694" width="0" style="78" hidden="1" customWidth="1"/>
    <col min="7695" max="7697" width="8" style="78" customWidth="1"/>
    <col min="7698" max="7698" width="2.33203125" style="78" customWidth="1"/>
    <col min="7699" max="7700" width="8" style="78" customWidth="1"/>
    <col min="7701" max="7925" width="8.88671875" style="78"/>
    <col min="7926" max="7926" width="14.5546875" style="78" bestFit="1" customWidth="1"/>
    <col min="7927" max="7941" width="5" style="78" customWidth="1"/>
    <col min="7942" max="7950" width="0" style="78" hidden="1" customWidth="1"/>
    <col min="7951" max="7953" width="8" style="78" customWidth="1"/>
    <col min="7954" max="7954" width="2.33203125" style="78" customWidth="1"/>
    <col min="7955" max="7956" width="8" style="78" customWidth="1"/>
    <col min="7957" max="8181" width="8.88671875" style="78"/>
    <col min="8182" max="8182" width="14.5546875" style="78" bestFit="1" customWidth="1"/>
    <col min="8183" max="8197" width="5" style="78" customWidth="1"/>
    <col min="8198" max="8206" width="0" style="78" hidden="1" customWidth="1"/>
    <col min="8207" max="8209" width="8" style="78" customWidth="1"/>
    <col min="8210" max="8210" width="2.33203125" style="78" customWidth="1"/>
    <col min="8211" max="8212" width="8" style="78" customWidth="1"/>
    <col min="8213" max="8437" width="8.88671875" style="78"/>
    <col min="8438" max="8438" width="14.5546875" style="78" bestFit="1" customWidth="1"/>
    <col min="8439" max="8453" width="5" style="78" customWidth="1"/>
    <col min="8454" max="8462" width="0" style="78" hidden="1" customWidth="1"/>
    <col min="8463" max="8465" width="8" style="78" customWidth="1"/>
    <col min="8466" max="8466" width="2.33203125" style="78" customWidth="1"/>
    <col min="8467" max="8468" width="8" style="78" customWidth="1"/>
    <col min="8469" max="8693" width="8.88671875" style="78"/>
    <col min="8694" max="8694" width="14.5546875" style="78" bestFit="1" customWidth="1"/>
    <col min="8695" max="8709" width="5" style="78" customWidth="1"/>
    <col min="8710" max="8718" width="0" style="78" hidden="1" customWidth="1"/>
    <col min="8719" max="8721" width="8" style="78" customWidth="1"/>
    <col min="8722" max="8722" width="2.33203125" style="78" customWidth="1"/>
    <col min="8723" max="8724" width="8" style="78" customWidth="1"/>
    <col min="8725" max="8949" width="8.88671875" style="78"/>
    <col min="8950" max="8950" width="14.5546875" style="78" bestFit="1" customWidth="1"/>
    <col min="8951" max="8965" width="5" style="78" customWidth="1"/>
    <col min="8966" max="8974" width="0" style="78" hidden="1" customWidth="1"/>
    <col min="8975" max="8977" width="8" style="78" customWidth="1"/>
    <col min="8978" max="8978" width="2.33203125" style="78" customWidth="1"/>
    <col min="8979" max="8980" width="8" style="78" customWidth="1"/>
    <col min="8981" max="9205" width="8.88671875" style="78"/>
    <col min="9206" max="9206" width="14.5546875" style="78" bestFit="1" customWidth="1"/>
    <col min="9207" max="9221" width="5" style="78" customWidth="1"/>
    <col min="9222" max="9230" width="0" style="78" hidden="1" customWidth="1"/>
    <col min="9231" max="9233" width="8" style="78" customWidth="1"/>
    <col min="9234" max="9234" width="2.33203125" style="78" customWidth="1"/>
    <col min="9235" max="9236" width="8" style="78" customWidth="1"/>
    <col min="9237" max="9461" width="8.88671875" style="78"/>
    <col min="9462" max="9462" width="14.5546875" style="78" bestFit="1" customWidth="1"/>
    <col min="9463" max="9477" width="5" style="78" customWidth="1"/>
    <col min="9478" max="9486" width="0" style="78" hidden="1" customWidth="1"/>
    <col min="9487" max="9489" width="8" style="78" customWidth="1"/>
    <col min="9490" max="9490" width="2.33203125" style="78" customWidth="1"/>
    <col min="9491" max="9492" width="8" style="78" customWidth="1"/>
    <col min="9493" max="9717" width="8.88671875" style="78"/>
    <col min="9718" max="9718" width="14.5546875" style="78" bestFit="1" customWidth="1"/>
    <col min="9719" max="9733" width="5" style="78" customWidth="1"/>
    <col min="9734" max="9742" width="0" style="78" hidden="1" customWidth="1"/>
    <col min="9743" max="9745" width="8" style="78" customWidth="1"/>
    <col min="9746" max="9746" width="2.33203125" style="78" customWidth="1"/>
    <col min="9747" max="9748" width="8" style="78" customWidth="1"/>
    <col min="9749" max="9973" width="8.88671875" style="78"/>
    <col min="9974" max="9974" width="14.5546875" style="78" bestFit="1" customWidth="1"/>
    <col min="9975" max="9989" width="5" style="78" customWidth="1"/>
    <col min="9990" max="9998" width="0" style="78" hidden="1" customWidth="1"/>
    <col min="9999" max="10001" width="8" style="78" customWidth="1"/>
    <col min="10002" max="10002" width="2.33203125" style="78" customWidth="1"/>
    <col min="10003" max="10004" width="8" style="78" customWidth="1"/>
    <col min="10005" max="10229" width="8.88671875" style="78"/>
    <col min="10230" max="10230" width="14.5546875" style="78" bestFit="1" customWidth="1"/>
    <col min="10231" max="10245" width="5" style="78" customWidth="1"/>
    <col min="10246" max="10254" width="0" style="78" hidden="1" customWidth="1"/>
    <col min="10255" max="10257" width="8" style="78" customWidth="1"/>
    <col min="10258" max="10258" width="2.33203125" style="78" customWidth="1"/>
    <col min="10259" max="10260" width="8" style="78" customWidth="1"/>
    <col min="10261" max="10485" width="8.88671875" style="78"/>
    <col min="10486" max="10486" width="14.5546875" style="78" bestFit="1" customWidth="1"/>
    <col min="10487" max="10501" width="5" style="78" customWidth="1"/>
    <col min="10502" max="10510" width="0" style="78" hidden="1" customWidth="1"/>
    <col min="10511" max="10513" width="8" style="78" customWidth="1"/>
    <col min="10514" max="10514" width="2.33203125" style="78" customWidth="1"/>
    <col min="10515" max="10516" width="8" style="78" customWidth="1"/>
    <col min="10517" max="10741" width="8.88671875" style="78"/>
    <col min="10742" max="10742" width="14.5546875" style="78" bestFit="1" customWidth="1"/>
    <col min="10743" max="10757" width="5" style="78" customWidth="1"/>
    <col min="10758" max="10766" width="0" style="78" hidden="1" customWidth="1"/>
    <col min="10767" max="10769" width="8" style="78" customWidth="1"/>
    <col min="10770" max="10770" width="2.33203125" style="78" customWidth="1"/>
    <col min="10771" max="10772" width="8" style="78" customWidth="1"/>
    <col min="10773" max="10997" width="8.88671875" style="78"/>
    <col min="10998" max="10998" width="14.5546875" style="78" bestFit="1" customWidth="1"/>
    <col min="10999" max="11013" width="5" style="78" customWidth="1"/>
    <col min="11014" max="11022" width="0" style="78" hidden="1" customWidth="1"/>
    <col min="11023" max="11025" width="8" style="78" customWidth="1"/>
    <col min="11026" max="11026" width="2.33203125" style="78" customWidth="1"/>
    <col min="11027" max="11028" width="8" style="78" customWidth="1"/>
    <col min="11029" max="11253" width="8.88671875" style="78"/>
    <col min="11254" max="11254" width="14.5546875" style="78" bestFit="1" customWidth="1"/>
    <col min="11255" max="11269" width="5" style="78" customWidth="1"/>
    <col min="11270" max="11278" width="0" style="78" hidden="1" customWidth="1"/>
    <col min="11279" max="11281" width="8" style="78" customWidth="1"/>
    <col min="11282" max="11282" width="2.33203125" style="78" customWidth="1"/>
    <col min="11283" max="11284" width="8" style="78" customWidth="1"/>
    <col min="11285" max="11509" width="8.88671875" style="78"/>
    <col min="11510" max="11510" width="14.5546875" style="78" bestFit="1" customWidth="1"/>
    <col min="11511" max="11525" width="5" style="78" customWidth="1"/>
    <col min="11526" max="11534" width="0" style="78" hidden="1" customWidth="1"/>
    <col min="11535" max="11537" width="8" style="78" customWidth="1"/>
    <col min="11538" max="11538" width="2.33203125" style="78" customWidth="1"/>
    <col min="11539" max="11540" width="8" style="78" customWidth="1"/>
    <col min="11541" max="11765" width="8.88671875" style="78"/>
    <col min="11766" max="11766" width="14.5546875" style="78" bestFit="1" customWidth="1"/>
    <col min="11767" max="11781" width="5" style="78" customWidth="1"/>
    <col min="11782" max="11790" width="0" style="78" hidden="1" customWidth="1"/>
    <col min="11791" max="11793" width="8" style="78" customWidth="1"/>
    <col min="11794" max="11794" width="2.33203125" style="78" customWidth="1"/>
    <col min="11795" max="11796" width="8" style="78" customWidth="1"/>
    <col min="11797" max="12021" width="8.88671875" style="78"/>
    <col min="12022" max="12022" width="14.5546875" style="78" bestFit="1" customWidth="1"/>
    <col min="12023" max="12037" width="5" style="78" customWidth="1"/>
    <col min="12038" max="12046" width="0" style="78" hidden="1" customWidth="1"/>
    <col min="12047" max="12049" width="8" style="78" customWidth="1"/>
    <col min="12050" max="12050" width="2.33203125" style="78" customWidth="1"/>
    <col min="12051" max="12052" width="8" style="78" customWidth="1"/>
    <col min="12053" max="12277" width="8.88671875" style="78"/>
    <col min="12278" max="12278" width="14.5546875" style="78" bestFit="1" customWidth="1"/>
    <col min="12279" max="12293" width="5" style="78" customWidth="1"/>
    <col min="12294" max="12302" width="0" style="78" hidden="1" customWidth="1"/>
    <col min="12303" max="12305" width="8" style="78" customWidth="1"/>
    <col min="12306" max="12306" width="2.33203125" style="78" customWidth="1"/>
    <col min="12307" max="12308" width="8" style="78" customWidth="1"/>
    <col min="12309" max="12533" width="8.88671875" style="78"/>
    <col min="12534" max="12534" width="14.5546875" style="78" bestFit="1" customWidth="1"/>
    <col min="12535" max="12549" width="5" style="78" customWidth="1"/>
    <col min="12550" max="12558" width="0" style="78" hidden="1" customWidth="1"/>
    <col min="12559" max="12561" width="8" style="78" customWidth="1"/>
    <col min="12562" max="12562" width="2.33203125" style="78" customWidth="1"/>
    <col min="12563" max="12564" width="8" style="78" customWidth="1"/>
    <col min="12565" max="12789" width="8.88671875" style="78"/>
    <col min="12790" max="12790" width="14.5546875" style="78" bestFit="1" customWidth="1"/>
    <col min="12791" max="12805" width="5" style="78" customWidth="1"/>
    <col min="12806" max="12814" width="0" style="78" hidden="1" customWidth="1"/>
    <col min="12815" max="12817" width="8" style="78" customWidth="1"/>
    <col min="12818" max="12818" width="2.33203125" style="78" customWidth="1"/>
    <col min="12819" max="12820" width="8" style="78" customWidth="1"/>
    <col min="12821" max="13045" width="8.88671875" style="78"/>
    <col min="13046" max="13046" width="14.5546875" style="78" bestFit="1" customWidth="1"/>
    <col min="13047" max="13061" width="5" style="78" customWidth="1"/>
    <col min="13062" max="13070" width="0" style="78" hidden="1" customWidth="1"/>
    <col min="13071" max="13073" width="8" style="78" customWidth="1"/>
    <col min="13074" max="13074" width="2.33203125" style="78" customWidth="1"/>
    <col min="13075" max="13076" width="8" style="78" customWidth="1"/>
    <col min="13077" max="13301" width="8.88671875" style="78"/>
    <col min="13302" max="13302" width="14.5546875" style="78" bestFit="1" customWidth="1"/>
    <col min="13303" max="13317" width="5" style="78" customWidth="1"/>
    <col min="13318" max="13326" width="0" style="78" hidden="1" customWidth="1"/>
    <col min="13327" max="13329" width="8" style="78" customWidth="1"/>
    <col min="13330" max="13330" width="2.33203125" style="78" customWidth="1"/>
    <col min="13331" max="13332" width="8" style="78" customWidth="1"/>
    <col min="13333" max="13557" width="8.88671875" style="78"/>
    <col min="13558" max="13558" width="14.5546875" style="78" bestFit="1" customWidth="1"/>
    <col min="13559" max="13573" width="5" style="78" customWidth="1"/>
    <col min="13574" max="13582" width="0" style="78" hidden="1" customWidth="1"/>
    <col min="13583" max="13585" width="8" style="78" customWidth="1"/>
    <col min="13586" max="13586" width="2.33203125" style="78" customWidth="1"/>
    <col min="13587" max="13588" width="8" style="78" customWidth="1"/>
    <col min="13589" max="13813" width="8.88671875" style="78"/>
    <col min="13814" max="13814" width="14.5546875" style="78" bestFit="1" customWidth="1"/>
    <col min="13815" max="13829" width="5" style="78" customWidth="1"/>
    <col min="13830" max="13838" width="0" style="78" hidden="1" customWidth="1"/>
    <col min="13839" max="13841" width="8" style="78" customWidth="1"/>
    <col min="13842" max="13842" width="2.33203125" style="78" customWidth="1"/>
    <col min="13843" max="13844" width="8" style="78" customWidth="1"/>
    <col min="13845" max="14069" width="8.88671875" style="78"/>
    <col min="14070" max="14070" width="14.5546875" style="78" bestFit="1" customWidth="1"/>
    <col min="14071" max="14085" width="5" style="78" customWidth="1"/>
    <col min="14086" max="14094" width="0" style="78" hidden="1" customWidth="1"/>
    <col min="14095" max="14097" width="8" style="78" customWidth="1"/>
    <col min="14098" max="14098" width="2.33203125" style="78" customWidth="1"/>
    <col min="14099" max="14100" width="8" style="78" customWidth="1"/>
    <col min="14101" max="14325" width="8.88671875" style="78"/>
    <col min="14326" max="14326" width="14.5546875" style="78" bestFit="1" customWidth="1"/>
    <col min="14327" max="14341" width="5" style="78" customWidth="1"/>
    <col min="14342" max="14350" width="0" style="78" hidden="1" customWidth="1"/>
    <col min="14351" max="14353" width="8" style="78" customWidth="1"/>
    <col min="14354" max="14354" width="2.33203125" style="78" customWidth="1"/>
    <col min="14355" max="14356" width="8" style="78" customWidth="1"/>
    <col min="14357" max="14581" width="8.88671875" style="78"/>
    <col min="14582" max="14582" width="14.5546875" style="78" bestFit="1" customWidth="1"/>
    <col min="14583" max="14597" width="5" style="78" customWidth="1"/>
    <col min="14598" max="14606" width="0" style="78" hidden="1" customWidth="1"/>
    <col min="14607" max="14609" width="8" style="78" customWidth="1"/>
    <col min="14610" max="14610" width="2.33203125" style="78" customWidth="1"/>
    <col min="14611" max="14612" width="8" style="78" customWidth="1"/>
    <col min="14613" max="14837" width="8.88671875" style="78"/>
    <col min="14838" max="14838" width="14.5546875" style="78" bestFit="1" customWidth="1"/>
    <col min="14839" max="14853" width="5" style="78" customWidth="1"/>
    <col min="14854" max="14862" width="0" style="78" hidden="1" customWidth="1"/>
    <col min="14863" max="14865" width="8" style="78" customWidth="1"/>
    <col min="14866" max="14866" width="2.33203125" style="78" customWidth="1"/>
    <col min="14867" max="14868" width="8" style="78" customWidth="1"/>
    <col min="14869" max="15093" width="8.88671875" style="78"/>
    <col min="15094" max="15094" width="14.5546875" style="78" bestFit="1" customWidth="1"/>
    <col min="15095" max="15109" width="5" style="78" customWidth="1"/>
    <col min="15110" max="15118" width="0" style="78" hidden="1" customWidth="1"/>
    <col min="15119" max="15121" width="8" style="78" customWidth="1"/>
    <col min="15122" max="15122" width="2.33203125" style="78" customWidth="1"/>
    <col min="15123" max="15124" width="8" style="78" customWidth="1"/>
    <col min="15125" max="15349" width="8.88671875" style="78"/>
    <col min="15350" max="15350" width="14.5546875" style="78" bestFit="1" customWidth="1"/>
    <col min="15351" max="15365" width="5" style="78" customWidth="1"/>
    <col min="15366" max="15374" width="0" style="78" hidden="1" customWidth="1"/>
    <col min="15375" max="15377" width="8" style="78" customWidth="1"/>
    <col min="15378" max="15378" width="2.33203125" style="78" customWidth="1"/>
    <col min="15379" max="15380" width="8" style="78" customWidth="1"/>
    <col min="15381" max="15605" width="8.88671875" style="78"/>
    <col min="15606" max="15606" width="14.5546875" style="78" bestFit="1" customWidth="1"/>
    <col min="15607" max="15621" width="5" style="78" customWidth="1"/>
    <col min="15622" max="15630" width="0" style="78" hidden="1" customWidth="1"/>
    <col min="15631" max="15633" width="8" style="78" customWidth="1"/>
    <col min="15634" max="15634" width="2.33203125" style="78" customWidth="1"/>
    <col min="15635" max="15636" width="8" style="78" customWidth="1"/>
    <col min="15637" max="15861" width="8.88671875" style="78"/>
    <col min="15862" max="15862" width="14.5546875" style="78" bestFit="1" customWidth="1"/>
    <col min="15863" max="15877" width="5" style="78" customWidth="1"/>
    <col min="15878" max="15886" width="0" style="78" hidden="1" customWidth="1"/>
    <col min="15887" max="15889" width="8" style="78" customWidth="1"/>
    <col min="15890" max="15890" width="2.33203125" style="78" customWidth="1"/>
    <col min="15891" max="15892" width="8" style="78" customWidth="1"/>
    <col min="15893" max="16117" width="8.88671875" style="78"/>
    <col min="16118" max="16118" width="14.5546875" style="78" bestFit="1" customWidth="1"/>
    <col min="16119" max="16133" width="5" style="78" customWidth="1"/>
    <col min="16134" max="16142" width="0" style="78" hidden="1" customWidth="1"/>
    <col min="16143" max="16145" width="8" style="78" customWidth="1"/>
    <col min="16146" max="16146" width="2.33203125" style="78" customWidth="1"/>
    <col min="16147" max="16148" width="8" style="78" customWidth="1"/>
    <col min="16149" max="16384" width="8.88671875" style="78"/>
  </cols>
  <sheetData>
    <row r="1" spans="1:20" ht="20.25" customHeight="1" x14ac:dyDescent="0.3">
      <c r="A1" s="323" t="s">
        <v>114</v>
      </c>
      <c r="B1" s="324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8" t="s">
        <v>22</v>
      </c>
      <c r="P1" s="259" t="s">
        <v>23</v>
      </c>
      <c r="Q1" s="259" t="s">
        <v>24</v>
      </c>
      <c r="R1" s="259"/>
      <c r="S1" s="259"/>
      <c r="T1" s="261"/>
    </row>
    <row r="2" spans="1:20" ht="30" customHeight="1" thickBot="1" x14ac:dyDescent="0.35">
      <c r="A2" s="325"/>
      <c r="B2" s="326"/>
      <c r="C2" s="244" t="str">
        <f>B3</f>
        <v>Raškovice A</v>
      </c>
      <c r="D2" s="260"/>
      <c r="E2" s="262"/>
      <c r="F2" s="244" t="str">
        <f>B5</f>
        <v>Green Hnojník A</v>
      </c>
      <c r="G2" s="260"/>
      <c r="H2" s="262"/>
      <c r="I2" s="244" t="str">
        <f>B7</f>
        <v>Volejbal Ostrava A</v>
      </c>
      <c r="J2" s="260"/>
      <c r="K2" s="262"/>
      <c r="L2" s="244" t="str">
        <f>B9</f>
        <v>X</v>
      </c>
      <c r="M2" s="260"/>
      <c r="N2" s="262"/>
      <c r="O2" s="269"/>
      <c r="P2" s="260"/>
      <c r="Q2" s="260"/>
      <c r="R2" s="260"/>
      <c r="S2" s="260"/>
      <c r="T2" s="262"/>
    </row>
    <row r="3" spans="1:20" ht="30" customHeight="1" x14ac:dyDescent="0.3">
      <c r="A3" s="243" t="s">
        <v>18</v>
      </c>
      <c r="B3" s="245" t="s">
        <v>27</v>
      </c>
      <c r="C3" s="192"/>
      <c r="D3" s="191"/>
      <c r="E3" s="190"/>
      <c r="F3" s="23">
        <v>28</v>
      </c>
      <c r="G3" s="24" t="s">
        <v>26</v>
      </c>
      <c r="H3" s="25">
        <v>20</v>
      </c>
      <c r="I3" s="23">
        <v>18</v>
      </c>
      <c r="J3" s="24" t="s">
        <v>26</v>
      </c>
      <c r="K3" s="25">
        <v>17</v>
      </c>
      <c r="L3" s="23">
        <v>0</v>
      </c>
      <c r="M3" s="24" t="s">
        <v>26</v>
      </c>
      <c r="N3" s="25">
        <v>0</v>
      </c>
      <c r="O3" s="247">
        <f>SUM(IF(C3&gt;E3,1,0),IF(F3&gt;H3,1,0),IF(I3&gt;K3,1,0),IF(L3&gt;N3,1,0),IF(C4&gt;E4,1,0),IF(F4&gt;H4,1,0),IF(I4&gt;K4,1,0),IF(L4&gt;N4,1,0))</f>
        <v>4</v>
      </c>
      <c r="P3" s="321">
        <v>4</v>
      </c>
      <c r="Q3" s="249">
        <f>C3+F3+I3+L3+F4+I4+L4+C4</f>
        <v>94</v>
      </c>
      <c r="R3" s="249" t="s">
        <v>26</v>
      </c>
      <c r="S3" s="249">
        <f>H3+K3+N3+H4+K4+N4+E3+E4</f>
        <v>66</v>
      </c>
      <c r="T3" s="251">
        <f>Q3/S3</f>
        <v>1.4242424242424243</v>
      </c>
    </row>
    <row r="4" spans="1:20" ht="30" customHeight="1" thickBot="1" x14ac:dyDescent="0.35">
      <c r="A4" s="257"/>
      <c r="B4" s="258"/>
      <c r="C4" s="189"/>
      <c r="D4" s="188"/>
      <c r="E4" s="187"/>
      <c r="F4" s="31">
        <v>22</v>
      </c>
      <c r="G4" s="32" t="s">
        <v>26</v>
      </c>
      <c r="H4" s="33">
        <v>17</v>
      </c>
      <c r="I4" s="31">
        <v>26</v>
      </c>
      <c r="J4" s="32" t="s">
        <v>26</v>
      </c>
      <c r="K4" s="33">
        <v>12</v>
      </c>
      <c r="L4" s="31">
        <v>0</v>
      </c>
      <c r="M4" s="32" t="s">
        <v>26</v>
      </c>
      <c r="N4" s="33">
        <v>0</v>
      </c>
      <c r="O4" s="247"/>
      <c r="P4" s="321"/>
      <c r="Q4" s="249"/>
      <c r="R4" s="249"/>
      <c r="S4" s="249"/>
      <c r="T4" s="251"/>
    </row>
    <row r="5" spans="1:20" ht="30" customHeight="1" thickTop="1" x14ac:dyDescent="0.3">
      <c r="A5" s="253" t="s">
        <v>19</v>
      </c>
      <c r="B5" s="254" t="s">
        <v>65</v>
      </c>
      <c r="C5" s="35">
        <f>H3</f>
        <v>20</v>
      </c>
      <c r="D5" s="36" t="s">
        <v>26</v>
      </c>
      <c r="E5" s="37">
        <f>F3</f>
        <v>28</v>
      </c>
      <c r="F5" s="186"/>
      <c r="G5" s="185"/>
      <c r="H5" s="184"/>
      <c r="I5" s="41">
        <v>15</v>
      </c>
      <c r="J5" s="42" t="s">
        <v>26</v>
      </c>
      <c r="K5" s="43">
        <v>23</v>
      </c>
      <c r="L5" s="41">
        <v>0</v>
      </c>
      <c r="M5" s="42" t="s">
        <v>26</v>
      </c>
      <c r="N5" s="43">
        <v>0</v>
      </c>
      <c r="O5" s="255">
        <f>SUM(IF(C5&gt;E5,1,0),IF(F5&gt;H5,1,0),IF(I5&gt;K5,1,0),IF(L5&gt;N5,1,0),IF(C6&gt;E6,1,0),IF(F6&gt;H6,1,0),IF(I6&gt;K6,1,0),IF(L6&gt;N6,1,0))</f>
        <v>1</v>
      </c>
      <c r="P5" s="319">
        <v>6</v>
      </c>
      <c r="Q5" s="239">
        <f>C5+F5+I5+L5+F6+I6+L6+C6</f>
        <v>78</v>
      </c>
      <c r="R5" s="239" t="s">
        <v>26</v>
      </c>
      <c r="S5" s="239">
        <f>H5+K5+N5+H6+K6+N6+E5+E6</f>
        <v>95</v>
      </c>
      <c r="T5" s="241">
        <f>Q5/S5</f>
        <v>0.82105263157894737</v>
      </c>
    </row>
    <row r="6" spans="1:20" ht="30" customHeight="1" thickBot="1" x14ac:dyDescent="0.35">
      <c r="A6" s="253"/>
      <c r="B6" s="254"/>
      <c r="C6" s="47">
        <f>H4</f>
        <v>17</v>
      </c>
      <c r="D6" s="48" t="s">
        <v>26</v>
      </c>
      <c r="E6" s="49">
        <f>F4</f>
        <v>22</v>
      </c>
      <c r="F6" s="189"/>
      <c r="G6" s="188"/>
      <c r="H6" s="187"/>
      <c r="I6" s="31">
        <v>26</v>
      </c>
      <c r="J6" s="32" t="s">
        <v>26</v>
      </c>
      <c r="K6" s="33">
        <v>22</v>
      </c>
      <c r="L6" s="31">
        <v>0</v>
      </c>
      <c r="M6" s="32" t="s">
        <v>26</v>
      </c>
      <c r="N6" s="33">
        <v>0</v>
      </c>
      <c r="O6" s="256"/>
      <c r="P6" s="320"/>
      <c r="Q6" s="240"/>
      <c r="R6" s="240"/>
      <c r="S6" s="240"/>
      <c r="T6" s="242"/>
    </row>
    <row r="7" spans="1:20" ht="30" customHeight="1" thickTop="1" x14ac:dyDescent="0.3">
      <c r="A7" s="253" t="s">
        <v>20</v>
      </c>
      <c r="B7" s="254" t="s">
        <v>41</v>
      </c>
      <c r="C7" s="51">
        <f>K3</f>
        <v>17</v>
      </c>
      <c r="D7" s="52" t="s">
        <v>26</v>
      </c>
      <c r="E7" s="53">
        <f>I3</f>
        <v>18</v>
      </c>
      <c r="F7" s="51">
        <f>K5</f>
        <v>23</v>
      </c>
      <c r="G7" s="52" t="s">
        <v>26</v>
      </c>
      <c r="H7" s="53">
        <f>I5</f>
        <v>15</v>
      </c>
      <c r="I7" s="186"/>
      <c r="J7" s="185"/>
      <c r="K7" s="184"/>
      <c r="L7" s="23">
        <v>0</v>
      </c>
      <c r="M7" s="24" t="s">
        <v>26</v>
      </c>
      <c r="N7" s="25">
        <v>0</v>
      </c>
      <c r="O7" s="255">
        <f>SUM(IF(C7&gt;E7,1,0),IF(F7&gt;H7,1,0),IF(I7&gt;K7,1,0),IF(L7&gt;N7,1,0),IF(C8&gt;E8,1,0),IF(F8&gt;H8,1,0),IF(I8&gt;K8,1,0),IF(L8&gt;N8,1,0))</f>
        <v>1</v>
      </c>
      <c r="P7" s="319">
        <v>5</v>
      </c>
      <c r="Q7" s="239">
        <f>C7+F7+I7+L7+F8+I8+L8+C8</f>
        <v>74</v>
      </c>
      <c r="R7" s="239" t="s">
        <v>26</v>
      </c>
      <c r="S7" s="239">
        <f>H7+K7+N7+H8+K8+N8+E7+E8</f>
        <v>85</v>
      </c>
      <c r="T7" s="241">
        <f>Q7/S7</f>
        <v>0.87058823529411766</v>
      </c>
    </row>
    <row r="8" spans="1:20" ht="30" customHeight="1" thickBot="1" x14ac:dyDescent="0.35">
      <c r="A8" s="253"/>
      <c r="B8" s="254"/>
      <c r="C8" s="47">
        <f>K4</f>
        <v>12</v>
      </c>
      <c r="D8" s="48" t="s">
        <v>26</v>
      </c>
      <c r="E8" s="49">
        <f>I4</f>
        <v>26</v>
      </c>
      <c r="F8" s="47">
        <f>K6</f>
        <v>22</v>
      </c>
      <c r="G8" s="48" t="s">
        <v>26</v>
      </c>
      <c r="H8" s="49">
        <f>I6</f>
        <v>26</v>
      </c>
      <c r="I8" s="189"/>
      <c r="J8" s="188"/>
      <c r="K8" s="187"/>
      <c r="L8" s="31">
        <v>0</v>
      </c>
      <c r="M8" s="54" t="s">
        <v>26</v>
      </c>
      <c r="N8" s="33">
        <v>0</v>
      </c>
      <c r="O8" s="256"/>
      <c r="P8" s="320"/>
      <c r="Q8" s="240"/>
      <c r="R8" s="240"/>
      <c r="S8" s="240"/>
      <c r="T8" s="242"/>
    </row>
    <row r="9" spans="1:20" ht="30" customHeight="1" thickTop="1" x14ac:dyDescent="0.3">
      <c r="A9" s="243" t="s">
        <v>21</v>
      </c>
      <c r="B9" s="245" t="s">
        <v>73</v>
      </c>
      <c r="C9" s="35">
        <f>N3</f>
        <v>0</v>
      </c>
      <c r="D9" s="36" t="s">
        <v>26</v>
      </c>
      <c r="E9" s="37">
        <f>L3</f>
        <v>0</v>
      </c>
      <c r="F9" s="35">
        <f>N5</f>
        <v>0</v>
      </c>
      <c r="G9" s="36" t="s">
        <v>26</v>
      </c>
      <c r="H9" s="37">
        <f>L5</f>
        <v>0</v>
      </c>
      <c r="I9" s="35">
        <f>N7</f>
        <v>0</v>
      </c>
      <c r="J9" s="36" t="s">
        <v>26</v>
      </c>
      <c r="K9" s="37">
        <f>L7</f>
        <v>0</v>
      </c>
      <c r="L9" s="186"/>
      <c r="M9" s="185"/>
      <c r="N9" s="184"/>
      <c r="O9" s="247">
        <f>SUM(IF(C9&gt;E9,1,0),IF(F9&gt;H9,1,0),IF(I9&gt;K9,1,0),IF(L9&gt;N9,1,0),IF(C10&gt;E10,1,0),IF(F10&gt;H10,1,0),IF(I10&gt;K10,1,0),IF(L10&gt;N10,1,0))</f>
        <v>0</v>
      </c>
      <c r="P9" s="321" t="s">
        <v>115</v>
      </c>
      <c r="Q9" s="249">
        <f>C9+F9+I9+L9+F10+I10+L10+C10</f>
        <v>0</v>
      </c>
      <c r="R9" s="249" t="s">
        <v>26</v>
      </c>
      <c r="S9" s="249">
        <f>H9+K9+N9+H10+K10+N10+E9+E10</f>
        <v>0</v>
      </c>
      <c r="T9" s="251" t="e">
        <f>Q9/S9</f>
        <v>#DIV/0!</v>
      </c>
    </row>
    <row r="10" spans="1:20" ht="30" customHeight="1" thickBot="1" x14ac:dyDescent="0.35">
      <c r="A10" s="244"/>
      <c r="B10" s="246"/>
      <c r="C10" s="56">
        <f>N4</f>
        <v>0</v>
      </c>
      <c r="D10" s="57" t="s">
        <v>26</v>
      </c>
      <c r="E10" s="58">
        <f>L4</f>
        <v>0</v>
      </c>
      <c r="F10" s="56">
        <f>N6</f>
        <v>0</v>
      </c>
      <c r="G10" s="57" t="s">
        <v>26</v>
      </c>
      <c r="H10" s="58">
        <f>L6</f>
        <v>0</v>
      </c>
      <c r="I10" s="56">
        <f>N8</f>
        <v>0</v>
      </c>
      <c r="J10" s="57" t="s">
        <v>26</v>
      </c>
      <c r="K10" s="58">
        <f>L8</f>
        <v>0</v>
      </c>
      <c r="L10" s="183"/>
      <c r="M10" s="182"/>
      <c r="N10" s="181"/>
      <c r="O10" s="248"/>
      <c r="P10" s="322"/>
      <c r="Q10" s="250"/>
      <c r="R10" s="250"/>
      <c r="S10" s="250"/>
      <c r="T10" s="252"/>
    </row>
    <row r="12" spans="1:20" x14ac:dyDescent="0.3">
      <c r="C12" s="78" t="s">
        <v>113</v>
      </c>
    </row>
  </sheetData>
  <mergeCells count="44">
    <mergeCell ref="A1:B2"/>
    <mergeCell ref="C1:E1"/>
    <mergeCell ref="F1:H1"/>
    <mergeCell ref="I1:K1"/>
    <mergeCell ref="L1:N1"/>
    <mergeCell ref="Q1:T2"/>
    <mergeCell ref="C2:E2"/>
    <mergeCell ref="F2:H2"/>
    <mergeCell ref="I2:K2"/>
    <mergeCell ref="L2:N2"/>
    <mergeCell ref="O1:O2"/>
    <mergeCell ref="P1:P2"/>
    <mergeCell ref="R3:R4"/>
    <mergeCell ref="S3:S4"/>
    <mergeCell ref="T3:T4"/>
    <mergeCell ref="A5:A6"/>
    <mergeCell ref="B5:B6"/>
    <mergeCell ref="O5:O6"/>
    <mergeCell ref="P5:P6"/>
    <mergeCell ref="Q5:Q6"/>
    <mergeCell ref="R5:R6"/>
    <mergeCell ref="S5:S6"/>
    <mergeCell ref="T5:T6"/>
    <mergeCell ref="A3:A4"/>
    <mergeCell ref="B3:B4"/>
    <mergeCell ref="O3:O4"/>
    <mergeCell ref="P3:P4"/>
    <mergeCell ref="Q3:Q4"/>
    <mergeCell ref="R7:R8"/>
    <mergeCell ref="S7:S8"/>
    <mergeCell ref="T7:T8"/>
    <mergeCell ref="A9:A10"/>
    <mergeCell ref="B9:B10"/>
    <mergeCell ref="O9:O10"/>
    <mergeCell ref="P9:P10"/>
    <mergeCell ref="Q9:Q10"/>
    <mergeCell ref="R9:R10"/>
    <mergeCell ref="S9:S10"/>
    <mergeCell ref="T9:T10"/>
    <mergeCell ref="A7:A8"/>
    <mergeCell ref="B7:B8"/>
    <mergeCell ref="O7:O8"/>
    <mergeCell ref="P7:P8"/>
    <mergeCell ref="Q7:Q8"/>
  </mergeCells>
  <pageMargins left="0.7" right="0.7" top="0.78740157499999996" bottom="0.78740157499999996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664C6-53BB-4C04-A807-791E113EC307}">
  <sheetPr>
    <pageSetUpPr fitToPage="1"/>
  </sheetPr>
  <dimension ref="A1:N31"/>
  <sheetViews>
    <sheetView topLeftCell="A2" zoomScale="75" zoomScaleNormal="75" workbookViewId="0">
      <pane xSplit="1" topLeftCell="B1" activePane="topRight" state="frozen"/>
      <selection pane="topRight" activeCell="D34" sqref="D34"/>
    </sheetView>
  </sheetViews>
  <sheetFormatPr defaultRowHeight="14.4" x14ac:dyDescent="0.3"/>
  <cols>
    <col min="1" max="1" width="6.88671875" style="204" customWidth="1"/>
    <col min="2" max="2" width="25.33203125" style="367" customWidth="1"/>
    <col min="3" max="3" width="4.88671875" style="367" customWidth="1"/>
    <col min="4" max="4" width="22.44140625" style="367" customWidth="1"/>
    <col min="5" max="5" width="5.109375" style="367" customWidth="1"/>
    <col min="6" max="6" width="22.88671875" style="367" customWidth="1"/>
    <col min="7" max="7" width="4.88671875" style="367" bestFit="1" customWidth="1"/>
    <col min="8" max="8" width="18.6640625" style="367" bestFit="1" customWidth="1"/>
    <col min="9" max="9" width="4.88671875" style="367" bestFit="1" customWidth="1"/>
    <col min="10" max="10" width="20.5546875" style="367" customWidth="1"/>
    <col min="11" max="11" width="4.88671875" style="367" bestFit="1" customWidth="1"/>
    <col min="12" max="12" width="22.6640625" style="367" bestFit="1" customWidth="1"/>
    <col min="13" max="13" width="4.88671875" style="368" bestFit="1" customWidth="1"/>
    <col min="14" max="14" width="26" style="367" bestFit="1" customWidth="1"/>
  </cols>
  <sheetData>
    <row r="1" spans="1:14" x14ac:dyDescent="0.3">
      <c r="A1" s="343" t="s">
        <v>31</v>
      </c>
      <c r="B1" s="348" t="s">
        <v>32</v>
      </c>
      <c r="C1" s="349" t="s">
        <v>31</v>
      </c>
      <c r="D1" s="350" t="s">
        <v>33</v>
      </c>
      <c r="E1" s="349" t="s">
        <v>31</v>
      </c>
      <c r="F1" s="351" t="s">
        <v>34</v>
      </c>
      <c r="G1" s="349" t="s">
        <v>31</v>
      </c>
      <c r="H1" s="352" t="s">
        <v>146</v>
      </c>
      <c r="I1" s="349" t="s">
        <v>31</v>
      </c>
      <c r="J1" s="353" t="s">
        <v>147</v>
      </c>
      <c r="K1" s="349" t="s">
        <v>31</v>
      </c>
      <c r="L1" s="354" t="s">
        <v>148</v>
      </c>
      <c r="M1" s="349" t="s">
        <v>31</v>
      </c>
      <c r="N1" s="355" t="s">
        <v>149</v>
      </c>
    </row>
    <row r="2" spans="1:14" x14ac:dyDescent="0.3">
      <c r="A2" s="343" t="s">
        <v>18</v>
      </c>
      <c r="B2" s="344" t="s">
        <v>43</v>
      </c>
      <c r="C2" s="349" t="s">
        <v>18</v>
      </c>
      <c r="D2" s="344" t="s">
        <v>43</v>
      </c>
      <c r="E2" s="349" t="s">
        <v>18</v>
      </c>
      <c r="F2" s="344" t="s">
        <v>43</v>
      </c>
      <c r="G2" s="349" t="s">
        <v>18</v>
      </c>
      <c r="H2" s="345" t="s">
        <v>107</v>
      </c>
      <c r="I2" s="349" t="s">
        <v>18</v>
      </c>
      <c r="J2" s="344" t="s">
        <v>43</v>
      </c>
      <c r="K2" s="349" t="s">
        <v>18</v>
      </c>
      <c r="L2" s="344" t="s">
        <v>43</v>
      </c>
      <c r="M2" s="349" t="s">
        <v>18</v>
      </c>
      <c r="N2" s="344" t="s">
        <v>29</v>
      </c>
    </row>
    <row r="3" spans="1:14" x14ac:dyDescent="0.3">
      <c r="A3" s="343" t="s">
        <v>19</v>
      </c>
      <c r="B3" s="344" t="s">
        <v>49</v>
      </c>
      <c r="C3" s="349" t="s">
        <v>19</v>
      </c>
      <c r="D3" s="344" t="s">
        <v>25</v>
      </c>
      <c r="E3" s="349" t="s">
        <v>19</v>
      </c>
      <c r="F3" s="344" t="s">
        <v>107</v>
      </c>
      <c r="G3" s="349" t="s">
        <v>19</v>
      </c>
      <c r="H3" s="345" t="s">
        <v>110</v>
      </c>
      <c r="I3" s="349" t="s">
        <v>19</v>
      </c>
      <c r="J3" s="344" t="s">
        <v>49</v>
      </c>
      <c r="K3" s="349" t="s">
        <v>19</v>
      </c>
      <c r="L3" s="344" t="s">
        <v>41</v>
      </c>
      <c r="M3" s="349" t="s">
        <v>19</v>
      </c>
      <c r="N3" s="344" t="s">
        <v>28</v>
      </c>
    </row>
    <row r="4" spans="1:14" x14ac:dyDescent="0.3">
      <c r="A4" s="343" t="s">
        <v>20</v>
      </c>
      <c r="B4" s="344" t="s">
        <v>55</v>
      </c>
      <c r="C4" s="349" t="s">
        <v>20</v>
      </c>
      <c r="D4" s="344" t="s">
        <v>54</v>
      </c>
      <c r="E4" s="349" t="s">
        <v>20</v>
      </c>
      <c r="F4" s="344" t="s">
        <v>25</v>
      </c>
      <c r="G4" s="349" t="s">
        <v>20</v>
      </c>
      <c r="H4" s="344" t="s">
        <v>54</v>
      </c>
      <c r="I4" s="349" t="s">
        <v>20</v>
      </c>
      <c r="J4" s="344" t="s">
        <v>25</v>
      </c>
      <c r="K4" s="349" t="s">
        <v>20</v>
      </c>
      <c r="L4" s="344" t="s">
        <v>123</v>
      </c>
      <c r="M4" s="349" t="s">
        <v>20</v>
      </c>
      <c r="N4" s="344" t="s">
        <v>41</v>
      </c>
    </row>
    <row r="5" spans="1:14" x14ac:dyDescent="0.3">
      <c r="A5" s="343" t="s">
        <v>21</v>
      </c>
      <c r="B5" s="344" t="s">
        <v>42</v>
      </c>
      <c r="C5" s="349" t="s">
        <v>21</v>
      </c>
      <c r="D5" s="344" t="s">
        <v>48</v>
      </c>
      <c r="E5" s="349" t="s">
        <v>21</v>
      </c>
      <c r="F5" s="345" t="s">
        <v>27</v>
      </c>
      <c r="G5" s="349" t="s">
        <v>21</v>
      </c>
      <c r="H5" s="344" t="s">
        <v>41</v>
      </c>
      <c r="I5" s="349" t="s">
        <v>21</v>
      </c>
      <c r="J5" s="345" t="s">
        <v>27</v>
      </c>
      <c r="K5" s="349" t="s">
        <v>21</v>
      </c>
      <c r="L5" s="344" t="s">
        <v>118</v>
      </c>
      <c r="M5" s="349" t="s">
        <v>21</v>
      </c>
      <c r="N5" s="344" t="s">
        <v>150</v>
      </c>
    </row>
    <row r="6" spans="1:14" x14ac:dyDescent="0.3">
      <c r="A6" s="343" t="s">
        <v>39</v>
      </c>
      <c r="B6" s="344" t="s">
        <v>54</v>
      </c>
      <c r="C6" s="349" t="s">
        <v>39</v>
      </c>
      <c r="D6" s="344" t="s">
        <v>41</v>
      </c>
      <c r="E6" s="349" t="s">
        <v>39</v>
      </c>
      <c r="F6" s="345" t="s">
        <v>106</v>
      </c>
      <c r="G6" s="349" t="s">
        <v>39</v>
      </c>
      <c r="H6" s="345" t="s">
        <v>27</v>
      </c>
      <c r="I6" s="349" t="s">
        <v>39</v>
      </c>
      <c r="J6" s="344" t="s">
        <v>29</v>
      </c>
      <c r="K6" s="349" t="s">
        <v>39</v>
      </c>
      <c r="L6" s="344" t="s">
        <v>122</v>
      </c>
      <c r="M6" s="349" t="s">
        <v>39</v>
      </c>
      <c r="N6" s="344" t="s">
        <v>152</v>
      </c>
    </row>
    <row r="7" spans="1:14" x14ac:dyDescent="0.3">
      <c r="A7" s="343" t="s">
        <v>37</v>
      </c>
      <c r="B7" s="344" t="s">
        <v>48</v>
      </c>
      <c r="C7" s="349" t="s">
        <v>37</v>
      </c>
      <c r="D7" s="344" t="s">
        <v>47</v>
      </c>
      <c r="E7" s="349" t="s">
        <v>37</v>
      </c>
      <c r="F7" s="344" t="s">
        <v>29</v>
      </c>
      <c r="G7" s="349" t="s">
        <v>37</v>
      </c>
      <c r="H7" s="345" t="s">
        <v>151</v>
      </c>
      <c r="I7" s="349" t="s">
        <v>37</v>
      </c>
      <c r="J7" s="344" t="s">
        <v>28</v>
      </c>
      <c r="K7" s="349" t="s">
        <v>37</v>
      </c>
      <c r="L7" s="344" t="s">
        <v>117</v>
      </c>
      <c r="M7" s="349" t="s">
        <v>37</v>
      </c>
      <c r="N7" s="344" t="s">
        <v>153</v>
      </c>
    </row>
    <row r="8" spans="1:14" x14ac:dyDescent="0.3">
      <c r="A8" s="343" t="s">
        <v>91</v>
      </c>
      <c r="B8" s="344" t="s">
        <v>41</v>
      </c>
      <c r="C8" s="349" t="s">
        <v>91</v>
      </c>
      <c r="D8" s="344" t="s">
        <v>53</v>
      </c>
      <c r="E8" s="349" t="s">
        <v>91</v>
      </c>
      <c r="F8" s="344" t="s">
        <v>28</v>
      </c>
      <c r="G8" s="344" t="s">
        <v>91</v>
      </c>
      <c r="H8" s="356"/>
      <c r="I8" s="349" t="s">
        <v>91</v>
      </c>
      <c r="J8" s="344" t="s">
        <v>30</v>
      </c>
      <c r="K8" s="349" t="s">
        <v>91</v>
      </c>
      <c r="L8" s="344" t="s">
        <v>121</v>
      </c>
      <c r="M8" s="349" t="s">
        <v>91</v>
      </c>
      <c r="N8" s="344" t="s">
        <v>154</v>
      </c>
    </row>
    <row r="9" spans="1:14" x14ac:dyDescent="0.3">
      <c r="A9" s="343" t="s">
        <v>89</v>
      </c>
      <c r="B9" s="344" t="s">
        <v>47</v>
      </c>
      <c r="C9" s="349" t="s">
        <v>89</v>
      </c>
      <c r="D9" s="344" t="s">
        <v>40</v>
      </c>
      <c r="E9" s="349" t="s">
        <v>89</v>
      </c>
      <c r="F9" s="344" t="s">
        <v>30</v>
      </c>
      <c r="G9" s="344" t="s">
        <v>89</v>
      </c>
      <c r="H9" s="356"/>
      <c r="I9" s="349" t="s">
        <v>89</v>
      </c>
      <c r="J9" s="344" t="s">
        <v>135</v>
      </c>
      <c r="K9" s="349" t="s">
        <v>89</v>
      </c>
      <c r="L9" s="344" t="s">
        <v>116</v>
      </c>
      <c r="M9" s="349" t="s">
        <v>89</v>
      </c>
      <c r="N9" s="344" t="s">
        <v>155</v>
      </c>
    </row>
    <row r="10" spans="1:14" x14ac:dyDescent="0.3">
      <c r="A10" s="347" t="s">
        <v>87</v>
      </c>
      <c r="B10" s="344" t="s">
        <v>53</v>
      </c>
      <c r="C10" s="357" t="s">
        <v>87</v>
      </c>
      <c r="D10" s="344" t="s">
        <v>67</v>
      </c>
      <c r="E10" s="357" t="s">
        <v>87</v>
      </c>
      <c r="F10" s="344" t="s">
        <v>105</v>
      </c>
      <c r="G10" s="358" t="s">
        <v>87</v>
      </c>
      <c r="H10" s="356"/>
      <c r="I10" s="357" t="s">
        <v>87</v>
      </c>
      <c r="J10" s="344" t="s">
        <v>105</v>
      </c>
      <c r="K10" s="357" t="s">
        <v>87</v>
      </c>
      <c r="L10" s="344" t="s">
        <v>45</v>
      </c>
      <c r="M10" s="357" t="s">
        <v>87</v>
      </c>
      <c r="N10" s="344" t="s">
        <v>156</v>
      </c>
    </row>
    <row r="11" spans="1:14" x14ac:dyDescent="0.3">
      <c r="A11" s="343" t="s">
        <v>85</v>
      </c>
      <c r="B11" s="344" t="s">
        <v>40</v>
      </c>
      <c r="C11" s="349" t="s">
        <v>85</v>
      </c>
      <c r="D11" s="344" t="s">
        <v>68</v>
      </c>
      <c r="E11" s="349" t="s">
        <v>85</v>
      </c>
      <c r="F11" s="344" t="s">
        <v>41</v>
      </c>
      <c r="G11" s="344" t="s">
        <v>85</v>
      </c>
      <c r="H11" s="356"/>
      <c r="I11" s="349" t="s">
        <v>85</v>
      </c>
      <c r="J11" s="344" t="s">
        <v>134</v>
      </c>
      <c r="K11" s="349" t="s">
        <v>85</v>
      </c>
      <c r="L11" s="344" t="s">
        <v>120</v>
      </c>
      <c r="M11" s="349" t="s">
        <v>85</v>
      </c>
      <c r="N11" s="344" t="s">
        <v>157</v>
      </c>
    </row>
    <row r="12" spans="1:14" x14ac:dyDescent="0.3">
      <c r="A12" s="343" t="s">
        <v>83</v>
      </c>
      <c r="B12" s="369" t="s">
        <v>123</v>
      </c>
      <c r="C12" s="349" t="s">
        <v>83</v>
      </c>
      <c r="D12" s="344" t="s">
        <v>123</v>
      </c>
      <c r="E12" s="344" t="s">
        <v>83</v>
      </c>
      <c r="F12" s="359"/>
      <c r="G12" s="344" t="s">
        <v>83</v>
      </c>
      <c r="H12" s="356"/>
      <c r="I12" s="349" t="s">
        <v>83</v>
      </c>
      <c r="J12" s="344" t="s">
        <v>138</v>
      </c>
      <c r="K12" s="344" t="s">
        <v>83</v>
      </c>
      <c r="L12" s="360"/>
      <c r="M12" s="349" t="s">
        <v>83</v>
      </c>
      <c r="N12" s="344" t="s">
        <v>160</v>
      </c>
    </row>
    <row r="13" spans="1:14" x14ac:dyDescent="0.3">
      <c r="A13" s="343" t="s">
        <v>158</v>
      </c>
      <c r="B13" s="369" t="s">
        <v>118</v>
      </c>
      <c r="C13" s="349" t="s">
        <v>158</v>
      </c>
      <c r="D13" s="344" t="s">
        <v>118</v>
      </c>
      <c r="E13" s="344" t="s">
        <v>158</v>
      </c>
      <c r="F13" s="359"/>
      <c r="G13" s="344" t="s">
        <v>158</v>
      </c>
      <c r="H13" s="356"/>
      <c r="I13" s="349" t="s">
        <v>158</v>
      </c>
      <c r="J13" s="344" t="s">
        <v>137</v>
      </c>
      <c r="K13" s="344" t="s">
        <v>158</v>
      </c>
      <c r="L13" s="360"/>
      <c r="M13" s="344" t="s">
        <v>158</v>
      </c>
      <c r="N13" s="362"/>
    </row>
    <row r="14" spans="1:14" x14ac:dyDescent="0.3">
      <c r="A14" s="343" t="s">
        <v>159</v>
      </c>
      <c r="B14" s="369" t="s">
        <v>45</v>
      </c>
      <c r="C14" s="349" t="s">
        <v>159</v>
      </c>
      <c r="D14" s="344" t="s">
        <v>120</v>
      </c>
      <c r="E14" s="344" t="s">
        <v>159</v>
      </c>
      <c r="F14" s="359"/>
      <c r="G14" s="344" t="s">
        <v>159</v>
      </c>
      <c r="H14" s="356"/>
      <c r="I14" s="349" t="s">
        <v>159</v>
      </c>
      <c r="J14" s="344" t="s">
        <v>41</v>
      </c>
      <c r="K14" s="344" t="s">
        <v>159</v>
      </c>
      <c r="L14" s="360"/>
      <c r="M14" s="344" t="s">
        <v>159</v>
      </c>
      <c r="N14" s="362"/>
    </row>
    <row r="15" spans="1:14" x14ac:dyDescent="0.3">
      <c r="A15" s="343" t="s">
        <v>161</v>
      </c>
      <c r="B15" s="369" t="s">
        <v>120</v>
      </c>
      <c r="C15" s="349" t="s">
        <v>161</v>
      </c>
      <c r="D15" s="344" t="s">
        <v>151</v>
      </c>
      <c r="E15" s="344" t="s">
        <v>161</v>
      </c>
      <c r="F15" s="359"/>
      <c r="G15" s="344" t="s">
        <v>161</v>
      </c>
      <c r="H15" s="356"/>
      <c r="I15" s="344" t="s">
        <v>161</v>
      </c>
      <c r="J15" s="361"/>
      <c r="K15" s="344" t="s">
        <v>161</v>
      </c>
      <c r="L15" s="360"/>
      <c r="M15" s="344" t="s">
        <v>161</v>
      </c>
      <c r="N15" s="362"/>
    </row>
    <row r="16" spans="1:14" x14ac:dyDescent="0.3">
      <c r="A16" s="343" t="s">
        <v>162</v>
      </c>
      <c r="B16" s="369" t="s">
        <v>164</v>
      </c>
      <c r="C16" s="349" t="s">
        <v>162</v>
      </c>
      <c r="D16" s="344" t="s">
        <v>165</v>
      </c>
      <c r="E16" s="344" t="s">
        <v>162</v>
      </c>
      <c r="F16" s="359"/>
      <c r="G16" s="344" t="s">
        <v>162</v>
      </c>
      <c r="H16" s="356"/>
      <c r="I16" s="344" t="s">
        <v>162</v>
      </c>
      <c r="J16" s="363"/>
      <c r="K16" s="344" t="s">
        <v>162</v>
      </c>
      <c r="L16" s="360"/>
      <c r="M16" s="344" t="s">
        <v>162</v>
      </c>
      <c r="N16" s="362"/>
    </row>
    <row r="17" spans="1:14" x14ac:dyDescent="0.3">
      <c r="A17" s="343" t="s">
        <v>163</v>
      </c>
      <c r="B17" s="369" t="s">
        <v>151</v>
      </c>
      <c r="C17" s="349" t="s">
        <v>163</v>
      </c>
      <c r="D17" s="344" t="s">
        <v>167</v>
      </c>
      <c r="E17" s="344" t="s">
        <v>163</v>
      </c>
      <c r="F17" s="359"/>
      <c r="G17" s="344" t="s">
        <v>163</v>
      </c>
      <c r="H17" s="356"/>
      <c r="I17" s="344" t="s">
        <v>163</v>
      </c>
      <c r="J17" s="361"/>
      <c r="K17" s="344" t="s">
        <v>163</v>
      </c>
      <c r="L17" s="360"/>
      <c r="M17" s="344" t="s">
        <v>163</v>
      </c>
      <c r="N17" s="362"/>
    </row>
    <row r="18" spans="1:14" x14ac:dyDescent="0.3">
      <c r="A18" s="343" t="s">
        <v>166</v>
      </c>
      <c r="B18" s="369" t="s">
        <v>170</v>
      </c>
      <c r="C18" s="344" t="s">
        <v>166</v>
      </c>
      <c r="D18" s="364"/>
      <c r="E18" s="344" t="s">
        <v>166</v>
      </c>
      <c r="F18" s="359"/>
      <c r="G18" s="344" t="s">
        <v>166</v>
      </c>
      <c r="H18" s="356"/>
      <c r="I18" s="344" t="s">
        <v>166</v>
      </c>
      <c r="J18" s="361"/>
      <c r="K18" s="344" t="s">
        <v>166</v>
      </c>
      <c r="L18" s="360"/>
      <c r="M18" s="344" t="s">
        <v>166</v>
      </c>
      <c r="N18" s="362"/>
    </row>
    <row r="19" spans="1:14" x14ac:dyDescent="0.3">
      <c r="A19" s="370" t="s">
        <v>168</v>
      </c>
      <c r="B19" s="365"/>
      <c r="C19" s="344" t="s">
        <v>168</v>
      </c>
      <c r="D19" s="364"/>
      <c r="E19" s="344" t="s">
        <v>168</v>
      </c>
      <c r="F19" s="359"/>
      <c r="G19" s="344" t="s">
        <v>168</v>
      </c>
      <c r="H19" s="356"/>
      <c r="I19" s="344" t="s">
        <v>168</v>
      </c>
      <c r="J19" s="361"/>
      <c r="K19" s="344" t="s">
        <v>168</v>
      </c>
      <c r="L19" s="360"/>
      <c r="M19" s="344" t="s">
        <v>168</v>
      </c>
      <c r="N19" s="362"/>
    </row>
    <row r="20" spans="1:14" x14ac:dyDescent="0.3">
      <c r="A20" s="370" t="s">
        <v>169</v>
      </c>
      <c r="B20" s="365"/>
      <c r="C20" s="344" t="s">
        <v>169</v>
      </c>
      <c r="D20" s="364"/>
      <c r="E20" s="344" t="s">
        <v>169</v>
      </c>
      <c r="F20" s="359"/>
      <c r="G20" s="344" t="s">
        <v>169</v>
      </c>
      <c r="H20" s="356"/>
      <c r="I20" s="344" t="s">
        <v>169</v>
      </c>
      <c r="J20" s="361"/>
      <c r="K20" s="344" t="s">
        <v>169</v>
      </c>
      <c r="L20" s="360"/>
      <c r="M20" s="344" t="s">
        <v>169</v>
      </c>
      <c r="N20" s="362"/>
    </row>
    <row r="21" spans="1:14" x14ac:dyDescent="0.3">
      <c r="A21" s="346" t="s">
        <v>171</v>
      </c>
      <c r="B21" s="365"/>
      <c r="C21" s="344" t="s">
        <v>171</v>
      </c>
      <c r="D21" s="364"/>
      <c r="E21" s="344" t="s">
        <v>171</v>
      </c>
      <c r="F21" s="359"/>
      <c r="G21" s="344" t="s">
        <v>171</v>
      </c>
      <c r="H21" s="356"/>
      <c r="I21" s="344" t="s">
        <v>171</v>
      </c>
      <c r="J21" s="361"/>
      <c r="K21" s="344" t="s">
        <v>171</v>
      </c>
      <c r="L21" s="360"/>
      <c r="M21" s="344" t="s">
        <v>171</v>
      </c>
      <c r="N21" s="362"/>
    </row>
    <row r="22" spans="1:14" x14ac:dyDescent="0.3">
      <c r="A22" s="346" t="s">
        <v>172</v>
      </c>
      <c r="B22" s="365"/>
      <c r="C22" s="344" t="s">
        <v>172</v>
      </c>
      <c r="D22" s="364"/>
      <c r="E22" s="344" t="s">
        <v>172</v>
      </c>
      <c r="F22" s="359"/>
      <c r="G22" s="344" t="s">
        <v>172</v>
      </c>
      <c r="H22" s="356"/>
      <c r="I22" s="344" t="s">
        <v>172</v>
      </c>
      <c r="J22" s="361"/>
      <c r="K22" s="344" t="s">
        <v>172</v>
      </c>
      <c r="L22" s="360"/>
      <c r="M22" s="344" t="s">
        <v>172</v>
      </c>
      <c r="N22" s="362"/>
    </row>
    <row r="23" spans="1:14" x14ac:dyDescent="0.3">
      <c r="A23" s="346" t="s">
        <v>173</v>
      </c>
      <c r="B23" s="365"/>
      <c r="C23" s="344" t="s">
        <v>173</v>
      </c>
      <c r="D23" s="364"/>
      <c r="E23" s="344" t="s">
        <v>173</v>
      </c>
      <c r="F23" s="359"/>
      <c r="G23" s="344" t="s">
        <v>173</v>
      </c>
      <c r="H23" s="356"/>
      <c r="I23" s="344" t="s">
        <v>173</v>
      </c>
      <c r="J23" s="361"/>
      <c r="K23" s="344" t="s">
        <v>173</v>
      </c>
      <c r="L23" s="360"/>
      <c r="M23" s="344" t="s">
        <v>173</v>
      </c>
      <c r="N23" s="362"/>
    </row>
    <row r="24" spans="1:14" x14ac:dyDescent="0.3">
      <c r="A24" s="346" t="s">
        <v>174</v>
      </c>
      <c r="B24" s="365"/>
      <c r="C24" s="344" t="s">
        <v>174</v>
      </c>
      <c r="D24" s="364"/>
      <c r="E24" s="344" t="s">
        <v>174</v>
      </c>
      <c r="F24" s="359"/>
      <c r="G24" s="344" t="s">
        <v>174</v>
      </c>
      <c r="H24" s="356"/>
      <c r="I24" s="344" t="s">
        <v>174</v>
      </c>
      <c r="J24" s="361"/>
      <c r="K24" s="344" t="s">
        <v>174</v>
      </c>
      <c r="L24" s="360"/>
      <c r="M24" s="344" t="s">
        <v>174</v>
      </c>
      <c r="N24" s="362"/>
    </row>
    <row r="25" spans="1:14" x14ac:dyDescent="0.3">
      <c r="A25" s="346" t="s">
        <v>175</v>
      </c>
      <c r="B25" s="365"/>
      <c r="C25" s="344" t="s">
        <v>175</v>
      </c>
      <c r="D25" s="364"/>
      <c r="E25" s="344" t="s">
        <v>175</v>
      </c>
      <c r="F25" s="359"/>
      <c r="G25" s="344" t="s">
        <v>175</v>
      </c>
      <c r="H25" s="356"/>
      <c r="I25" s="344" t="s">
        <v>175</v>
      </c>
      <c r="J25" s="361"/>
      <c r="K25" s="344" t="s">
        <v>175</v>
      </c>
      <c r="L25" s="360"/>
      <c r="M25" s="344" t="s">
        <v>175</v>
      </c>
      <c r="N25" s="362"/>
    </row>
    <row r="26" spans="1:14" x14ac:dyDescent="0.3">
      <c r="A26" s="346" t="s">
        <v>176</v>
      </c>
      <c r="B26" s="365"/>
      <c r="C26" s="344" t="s">
        <v>176</v>
      </c>
      <c r="D26" s="364"/>
      <c r="E26" s="344" t="s">
        <v>176</v>
      </c>
      <c r="F26" s="366"/>
      <c r="G26" s="344" t="s">
        <v>176</v>
      </c>
      <c r="H26" s="356"/>
      <c r="I26" s="344" t="s">
        <v>176</v>
      </c>
      <c r="J26" s="361"/>
      <c r="K26" s="344" t="s">
        <v>176</v>
      </c>
      <c r="L26" s="360"/>
      <c r="M26" s="344" t="s">
        <v>176</v>
      </c>
      <c r="N26" s="362"/>
    </row>
    <row r="27" spans="1:14" x14ac:dyDescent="0.3">
      <c r="A27" s="346" t="s">
        <v>177</v>
      </c>
      <c r="B27" s="365"/>
      <c r="C27" s="344" t="s">
        <v>177</v>
      </c>
      <c r="D27" s="364"/>
      <c r="E27" s="344" t="s">
        <v>177</v>
      </c>
      <c r="F27" s="359"/>
      <c r="G27" s="344" t="s">
        <v>177</v>
      </c>
      <c r="H27" s="356"/>
      <c r="I27" s="344" t="s">
        <v>177</v>
      </c>
      <c r="J27" s="361"/>
      <c r="K27" s="344" t="s">
        <v>177</v>
      </c>
      <c r="L27" s="360"/>
      <c r="M27" s="344" t="s">
        <v>177</v>
      </c>
      <c r="N27" s="362"/>
    </row>
    <row r="28" spans="1:14" x14ac:dyDescent="0.3">
      <c r="A28" s="346" t="s">
        <v>178</v>
      </c>
      <c r="B28" s="365"/>
      <c r="C28" s="344" t="s">
        <v>178</v>
      </c>
      <c r="D28" s="364"/>
      <c r="E28" s="344" t="s">
        <v>178</v>
      </c>
      <c r="F28" s="359"/>
      <c r="G28" s="344" t="s">
        <v>178</v>
      </c>
      <c r="H28" s="356"/>
      <c r="I28" s="344" t="s">
        <v>178</v>
      </c>
      <c r="J28" s="361"/>
      <c r="K28" s="344" t="s">
        <v>178</v>
      </c>
      <c r="L28" s="360"/>
      <c r="M28" s="344" t="s">
        <v>178</v>
      </c>
      <c r="N28" s="362"/>
    </row>
    <row r="29" spans="1:14" x14ac:dyDescent="0.3">
      <c r="A29" s="346" t="s">
        <v>179</v>
      </c>
      <c r="B29" s="365"/>
      <c r="C29" s="344" t="s">
        <v>179</v>
      </c>
      <c r="D29" s="364"/>
      <c r="E29" s="344" t="s">
        <v>179</v>
      </c>
      <c r="F29" s="359"/>
      <c r="G29" s="344" t="s">
        <v>179</v>
      </c>
      <c r="H29" s="356"/>
      <c r="I29" s="344" t="s">
        <v>179</v>
      </c>
      <c r="J29" s="361"/>
      <c r="K29" s="344" t="s">
        <v>179</v>
      </c>
      <c r="L29" s="360"/>
      <c r="M29" s="344" t="s">
        <v>179</v>
      </c>
      <c r="N29" s="362"/>
    </row>
    <row r="30" spans="1:14" x14ac:dyDescent="0.3">
      <c r="A30" s="346" t="s">
        <v>180</v>
      </c>
      <c r="B30" s="365"/>
      <c r="C30" s="344" t="s">
        <v>180</v>
      </c>
      <c r="D30" s="364"/>
      <c r="E30" s="344" t="s">
        <v>180</v>
      </c>
      <c r="F30" s="359"/>
      <c r="G30" s="344" t="s">
        <v>180</v>
      </c>
      <c r="H30" s="356"/>
      <c r="I30" s="344" t="s">
        <v>180</v>
      </c>
      <c r="J30" s="361"/>
      <c r="K30" s="344" t="s">
        <v>180</v>
      </c>
      <c r="L30" s="360"/>
      <c r="M30" s="344" t="s">
        <v>180</v>
      </c>
      <c r="N30" s="362"/>
    </row>
    <row r="31" spans="1:14" x14ac:dyDescent="0.3">
      <c r="A31" s="346" t="s">
        <v>181</v>
      </c>
      <c r="B31" s="365"/>
      <c r="C31" s="344" t="s">
        <v>181</v>
      </c>
      <c r="D31" s="364"/>
      <c r="E31" s="344" t="s">
        <v>181</v>
      </c>
      <c r="F31" s="359"/>
      <c r="G31" s="344" t="s">
        <v>181</v>
      </c>
      <c r="H31" s="356"/>
      <c r="I31" s="344" t="s">
        <v>181</v>
      </c>
      <c r="J31" s="361"/>
      <c r="K31" s="344" t="s">
        <v>181</v>
      </c>
      <c r="L31" s="360"/>
      <c r="M31" s="344" t="s">
        <v>181</v>
      </c>
      <c r="N31" s="362"/>
    </row>
  </sheetData>
  <pageMargins left="0.7" right="0.7" top="0.78740157499999996" bottom="0.78740157499999996" header="0.3" footer="0.3"/>
  <pageSetup paperSize="9" scale="67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F1E6B-7BED-439B-AE88-FB57778BC00E}">
  <sheetPr>
    <tabColor rgb="FF00B0F0"/>
  </sheetPr>
  <dimension ref="A1"/>
  <sheetViews>
    <sheetView workbookViewId="0">
      <selection activeCell="R17" sqref="R17"/>
    </sheetView>
  </sheetViews>
  <sheetFormatPr defaultRowHeight="14.4" x14ac:dyDescent="0.3"/>
  <sheetData/>
  <pageMargins left="0.7" right="0.7" top="0.78740157499999996" bottom="0.78740157499999996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F8C1F-45C1-4E5B-BE8B-B461203CC0B1}">
  <sheetPr>
    <tabColor rgb="FF00B0F0"/>
  </sheetPr>
  <dimension ref="A1:X8"/>
  <sheetViews>
    <sheetView zoomScale="83" zoomScaleNormal="130" workbookViewId="0">
      <selection activeCell="X3" sqref="X3:X7"/>
    </sheetView>
  </sheetViews>
  <sheetFormatPr defaultRowHeight="14.4" x14ac:dyDescent="0.3"/>
  <cols>
    <col min="2" max="2" width="22.88671875" bestFit="1" customWidth="1"/>
    <col min="3" max="16" width="5" customWidth="1"/>
    <col min="17" max="17" width="5.88671875" customWidth="1"/>
    <col min="18" max="20" width="8" customWidth="1"/>
    <col min="21" max="21" width="2.33203125" customWidth="1"/>
    <col min="22" max="22" width="8" customWidth="1"/>
    <col min="23" max="23" width="12.44140625" customWidth="1"/>
    <col min="249" max="249" width="14.5546875" bestFit="1" customWidth="1"/>
    <col min="250" max="264" width="5" customWidth="1"/>
    <col min="265" max="273" width="0" hidden="1" customWidth="1"/>
    <col min="274" max="276" width="8" customWidth="1"/>
    <col min="277" max="277" width="2.33203125" customWidth="1"/>
    <col min="278" max="279" width="8" customWidth="1"/>
    <col min="505" max="505" width="14.5546875" bestFit="1" customWidth="1"/>
    <col min="506" max="520" width="5" customWidth="1"/>
    <col min="521" max="529" width="0" hidden="1" customWidth="1"/>
    <col min="530" max="532" width="8" customWidth="1"/>
    <col min="533" max="533" width="2.33203125" customWidth="1"/>
    <col min="534" max="535" width="8" customWidth="1"/>
    <col min="761" max="761" width="14.5546875" bestFit="1" customWidth="1"/>
    <col min="762" max="776" width="5" customWidth="1"/>
    <col min="777" max="785" width="0" hidden="1" customWidth="1"/>
    <col min="786" max="788" width="8" customWidth="1"/>
    <col min="789" max="789" width="2.33203125" customWidth="1"/>
    <col min="790" max="791" width="8" customWidth="1"/>
    <col min="1017" max="1017" width="14.5546875" bestFit="1" customWidth="1"/>
    <col min="1018" max="1032" width="5" customWidth="1"/>
    <col min="1033" max="1041" width="0" hidden="1" customWidth="1"/>
    <col min="1042" max="1044" width="8" customWidth="1"/>
    <col min="1045" max="1045" width="2.33203125" customWidth="1"/>
    <col min="1046" max="1047" width="8" customWidth="1"/>
    <col min="1273" max="1273" width="14.5546875" bestFit="1" customWidth="1"/>
    <col min="1274" max="1288" width="5" customWidth="1"/>
    <col min="1289" max="1297" width="0" hidden="1" customWidth="1"/>
    <col min="1298" max="1300" width="8" customWidth="1"/>
    <col min="1301" max="1301" width="2.33203125" customWidth="1"/>
    <col min="1302" max="1303" width="8" customWidth="1"/>
    <col min="1529" max="1529" width="14.5546875" bestFit="1" customWidth="1"/>
    <col min="1530" max="1544" width="5" customWidth="1"/>
    <col min="1545" max="1553" width="0" hidden="1" customWidth="1"/>
    <col min="1554" max="1556" width="8" customWidth="1"/>
    <col min="1557" max="1557" width="2.33203125" customWidth="1"/>
    <col min="1558" max="1559" width="8" customWidth="1"/>
    <col min="1785" max="1785" width="14.5546875" bestFit="1" customWidth="1"/>
    <col min="1786" max="1800" width="5" customWidth="1"/>
    <col min="1801" max="1809" width="0" hidden="1" customWidth="1"/>
    <col min="1810" max="1812" width="8" customWidth="1"/>
    <col min="1813" max="1813" width="2.33203125" customWidth="1"/>
    <col min="1814" max="1815" width="8" customWidth="1"/>
    <col min="2041" max="2041" width="14.5546875" bestFit="1" customWidth="1"/>
    <col min="2042" max="2056" width="5" customWidth="1"/>
    <col min="2057" max="2065" width="0" hidden="1" customWidth="1"/>
    <col min="2066" max="2068" width="8" customWidth="1"/>
    <col min="2069" max="2069" width="2.33203125" customWidth="1"/>
    <col min="2070" max="2071" width="8" customWidth="1"/>
    <col min="2297" max="2297" width="14.5546875" bestFit="1" customWidth="1"/>
    <col min="2298" max="2312" width="5" customWidth="1"/>
    <col min="2313" max="2321" width="0" hidden="1" customWidth="1"/>
    <col min="2322" max="2324" width="8" customWidth="1"/>
    <col min="2325" max="2325" width="2.33203125" customWidth="1"/>
    <col min="2326" max="2327" width="8" customWidth="1"/>
    <col min="2553" max="2553" width="14.5546875" bestFit="1" customWidth="1"/>
    <col min="2554" max="2568" width="5" customWidth="1"/>
    <col min="2569" max="2577" width="0" hidden="1" customWidth="1"/>
    <col min="2578" max="2580" width="8" customWidth="1"/>
    <col min="2581" max="2581" width="2.33203125" customWidth="1"/>
    <col min="2582" max="2583" width="8" customWidth="1"/>
    <col min="2809" max="2809" width="14.5546875" bestFit="1" customWidth="1"/>
    <col min="2810" max="2824" width="5" customWidth="1"/>
    <col min="2825" max="2833" width="0" hidden="1" customWidth="1"/>
    <col min="2834" max="2836" width="8" customWidth="1"/>
    <col min="2837" max="2837" width="2.33203125" customWidth="1"/>
    <col min="2838" max="2839" width="8" customWidth="1"/>
    <col min="3065" max="3065" width="14.5546875" bestFit="1" customWidth="1"/>
    <col min="3066" max="3080" width="5" customWidth="1"/>
    <col min="3081" max="3089" width="0" hidden="1" customWidth="1"/>
    <col min="3090" max="3092" width="8" customWidth="1"/>
    <col min="3093" max="3093" width="2.33203125" customWidth="1"/>
    <col min="3094" max="3095" width="8" customWidth="1"/>
    <col min="3321" max="3321" width="14.5546875" bestFit="1" customWidth="1"/>
    <col min="3322" max="3336" width="5" customWidth="1"/>
    <col min="3337" max="3345" width="0" hidden="1" customWidth="1"/>
    <col min="3346" max="3348" width="8" customWidth="1"/>
    <col min="3349" max="3349" width="2.33203125" customWidth="1"/>
    <col min="3350" max="3351" width="8" customWidth="1"/>
    <col min="3577" max="3577" width="14.5546875" bestFit="1" customWidth="1"/>
    <col min="3578" max="3592" width="5" customWidth="1"/>
    <col min="3593" max="3601" width="0" hidden="1" customWidth="1"/>
    <col min="3602" max="3604" width="8" customWidth="1"/>
    <col min="3605" max="3605" width="2.33203125" customWidth="1"/>
    <col min="3606" max="3607" width="8" customWidth="1"/>
    <col min="3833" max="3833" width="14.5546875" bestFit="1" customWidth="1"/>
    <col min="3834" max="3848" width="5" customWidth="1"/>
    <col min="3849" max="3857" width="0" hidden="1" customWidth="1"/>
    <col min="3858" max="3860" width="8" customWidth="1"/>
    <col min="3861" max="3861" width="2.33203125" customWidth="1"/>
    <col min="3862" max="3863" width="8" customWidth="1"/>
    <col min="4089" max="4089" width="14.5546875" bestFit="1" customWidth="1"/>
    <col min="4090" max="4104" width="5" customWidth="1"/>
    <col min="4105" max="4113" width="0" hidden="1" customWidth="1"/>
    <col min="4114" max="4116" width="8" customWidth="1"/>
    <col min="4117" max="4117" width="2.33203125" customWidth="1"/>
    <col min="4118" max="4119" width="8" customWidth="1"/>
    <col min="4345" max="4345" width="14.5546875" bestFit="1" customWidth="1"/>
    <col min="4346" max="4360" width="5" customWidth="1"/>
    <col min="4361" max="4369" width="0" hidden="1" customWidth="1"/>
    <col min="4370" max="4372" width="8" customWidth="1"/>
    <col min="4373" max="4373" width="2.33203125" customWidth="1"/>
    <col min="4374" max="4375" width="8" customWidth="1"/>
    <col min="4601" max="4601" width="14.5546875" bestFit="1" customWidth="1"/>
    <col min="4602" max="4616" width="5" customWidth="1"/>
    <col min="4617" max="4625" width="0" hidden="1" customWidth="1"/>
    <col min="4626" max="4628" width="8" customWidth="1"/>
    <col min="4629" max="4629" width="2.33203125" customWidth="1"/>
    <col min="4630" max="4631" width="8" customWidth="1"/>
    <col min="4857" max="4857" width="14.5546875" bestFit="1" customWidth="1"/>
    <col min="4858" max="4872" width="5" customWidth="1"/>
    <col min="4873" max="4881" width="0" hidden="1" customWidth="1"/>
    <col min="4882" max="4884" width="8" customWidth="1"/>
    <col min="4885" max="4885" width="2.33203125" customWidth="1"/>
    <col min="4886" max="4887" width="8" customWidth="1"/>
    <col min="5113" max="5113" width="14.5546875" bestFit="1" customWidth="1"/>
    <col min="5114" max="5128" width="5" customWidth="1"/>
    <col min="5129" max="5137" width="0" hidden="1" customWidth="1"/>
    <col min="5138" max="5140" width="8" customWidth="1"/>
    <col min="5141" max="5141" width="2.33203125" customWidth="1"/>
    <col min="5142" max="5143" width="8" customWidth="1"/>
    <col min="5369" max="5369" width="14.5546875" bestFit="1" customWidth="1"/>
    <col min="5370" max="5384" width="5" customWidth="1"/>
    <col min="5385" max="5393" width="0" hidden="1" customWidth="1"/>
    <col min="5394" max="5396" width="8" customWidth="1"/>
    <col min="5397" max="5397" width="2.33203125" customWidth="1"/>
    <col min="5398" max="5399" width="8" customWidth="1"/>
    <col min="5625" max="5625" width="14.5546875" bestFit="1" customWidth="1"/>
    <col min="5626" max="5640" width="5" customWidth="1"/>
    <col min="5641" max="5649" width="0" hidden="1" customWidth="1"/>
    <col min="5650" max="5652" width="8" customWidth="1"/>
    <col min="5653" max="5653" width="2.33203125" customWidth="1"/>
    <col min="5654" max="5655" width="8" customWidth="1"/>
    <col min="5881" max="5881" width="14.5546875" bestFit="1" customWidth="1"/>
    <col min="5882" max="5896" width="5" customWidth="1"/>
    <col min="5897" max="5905" width="0" hidden="1" customWidth="1"/>
    <col min="5906" max="5908" width="8" customWidth="1"/>
    <col min="5909" max="5909" width="2.33203125" customWidth="1"/>
    <col min="5910" max="5911" width="8" customWidth="1"/>
    <col min="6137" max="6137" width="14.5546875" bestFit="1" customWidth="1"/>
    <col min="6138" max="6152" width="5" customWidth="1"/>
    <col min="6153" max="6161" width="0" hidden="1" customWidth="1"/>
    <col min="6162" max="6164" width="8" customWidth="1"/>
    <col min="6165" max="6165" width="2.33203125" customWidth="1"/>
    <col min="6166" max="6167" width="8" customWidth="1"/>
    <col min="6393" max="6393" width="14.5546875" bestFit="1" customWidth="1"/>
    <col min="6394" max="6408" width="5" customWidth="1"/>
    <col min="6409" max="6417" width="0" hidden="1" customWidth="1"/>
    <col min="6418" max="6420" width="8" customWidth="1"/>
    <col min="6421" max="6421" width="2.33203125" customWidth="1"/>
    <col min="6422" max="6423" width="8" customWidth="1"/>
    <col min="6649" max="6649" width="14.5546875" bestFit="1" customWidth="1"/>
    <col min="6650" max="6664" width="5" customWidth="1"/>
    <col min="6665" max="6673" width="0" hidden="1" customWidth="1"/>
    <col min="6674" max="6676" width="8" customWidth="1"/>
    <col min="6677" max="6677" width="2.33203125" customWidth="1"/>
    <col min="6678" max="6679" width="8" customWidth="1"/>
    <col min="6905" max="6905" width="14.5546875" bestFit="1" customWidth="1"/>
    <col min="6906" max="6920" width="5" customWidth="1"/>
    <col min="6921" max="6929" width="0" hidden="1" customWidth="1"/>
    <col min="6930" max="6932" width="8" customWidth="1"/>
    <col min="6933" max="6933" width="2.33203125" customWidth="1"/>
    <col min="6934" max="6935" width="8" customWidth="1"/>
    <col min="7161" max="7161" width="14.5546875" bestFit="1" customWidth="1"/>
    <col min="7162" max="7176" width="5" customWidth="1"/>
    <col min="7177" max="7185" width="0" hidden="1" customWidth="1"/>
    <col min="7186" max="7188" width="8" customWidth="1"/>
    <col min="7189" max="7189" width="2.33203125" customWidth="1"/>
    <col min="7190" max="7191" width="8" customWidth="1"/>
    <col min="7417" max="7417" width="14.5546875" bestFit="1" customWidth="1"/>
    <col min="7418" max="7432" width="5" customWidth="1"/>
    <col min="7433" max="7441" width="0" hidden="1" customWidth="1"/>
    <col min="7442" max="7444" width="8" customWidth="1"/>
    <col min="7445" max="7445" width="2.33203125" customWidth="1"/>
    <col min="7446" max="7447" width="8" customWidth="1"/>
    <col min="7673" max="7673" width="14.5546875" bestFit="1" customWidth="1"/>
    <col min="7674" max="7688" width="5" customWidth="1"/>
    <col min="7689" max="7697" width="0" hidden="1" customWidth="1"/>
    <col min="7698" max="7700" width="8" customWidth="1"/>
    <col min="7701" max="7701" width="2.33203125" customWidth="1"/>
    <col min="7702" max="7703" width="8" customWidth="1"/>
    <col min="7929" max="7929" width="14.5546875" bestFit="1" customWidth="1"/>
    <col min="7930" max="7944" width="5" customWidth="1"/>
    <col min="7945" max="7953" width="0" hidden="1" customWidth="1"/>
    <col min="7954" max="7956" width="8" customWidth="1"/>
    <col min="7957" max="7957" width="2.33203125" customWidth="1"/>
    <col min="7958" max="7959" width="8" customWidth="1"/>
    <col min="8185" max="8185" width="14.5546875" bestFit="1" customWidth="1"/>
    <col min="8186" max="8200" width="5" customWidth="1"/>
    <col min="8201" max="8209" width="0" hidden="1" customWidth="1"/>
    <col min="8210" max="8212" width="8" customWidth="1"/>
    <col min="8213" max="8213" width="2.33203125" customWidth="1"/>
    <col min="8214" max="8215" width="8" customWidth="1"/>
    <col min="8441" max="8441" width="14.5546875" bestFit="1" customWidth="1"/>
    <col min="8442" max="8456" width="5" customWidth="1"/>
    <col min="8457" max="8465" width="0" hidden="1" customWidth="1"/>
    <col min="8466" max="8468" width="8" customWidth="1"/>
    <col min="8469" max="8469" width="2.33203125" customWidth="1"/>
    <col min="8470" max="8471" width="8" customWidth="1"/>
    <col min="8697" max="8697" width="14.5546875" bestFit="1" customWidth="1"/>
    <col min="8698" max="8712" width="5" customWidth="1"/>
    <col min="8713" max="8721" width="0" hidden="1" customWidth="1"/>
    <col min="8722" max="8724" width="8" customWidth="1"/>
    <col min="8725" max="8725" width="2.33203125" customWidth="1"/>
    <col min="8726" max="8727" width="8" customWidth="1"/>
    <col min="8953" max="8953" width="14.5546875" bestFit="1" customWidth="1"/>
    <col min="8954" max="8968" width="5" customWidth="1"/>
    <col min="8969" max="8977" width="0" hidden="1" customWidth="1"/>
    <col min="8978" max="8980" width="8" customWidth="1"/>
    <col min="8981" max="8981" width="2.33203125" customWidth="1"/>
    <col min="8982" max="8983" width="8" customWidth="1"/>
    <col min="9209" max="9209" width="14.5546875" bestFit="1" customWidth="1"/>
    <col min="9210" max="9224" width="5" customWidth="1"/>
    <col min="9225" max="9233" width="0" hidden="1" customWidth="1"/>
    <col min="9234" max="9236" width="8" customWidth="1"/>
    <col min="9237" max="9237" width="2.33203125" customWidth="1"/>
    <col min="9238" max="9239" width="8" customWidth="1"/>
    <col min="9465" max="9465" width="14.5546875" bestFit="1" customWidth="1"/>
    <col min="9466" max="9480" width="5" customWidth="1"/>
    <col min="9481" max="9489" width="0" hidden="1" customWidth="1"/>
    <col min="9490" max="9492" width="8" customWidth="1"/>
    <col min="9493" max="9493" width="2.33203125" customWidth="1"/>
    <col min="9494" max="9495" width="8" customWidth="1"/>
    <col min="9721" max="9721" width="14.5546875" bestFit="1" customWidth="1"/>
    <col min="9722" max="9736" width="5" customWidth="1"/>
    <col min="9737" max="9745" width="0" hidden="1" customWidth="1"/>
    <col min="9746" max="9748" width="8" customWidth="1"/>
    <col min="9749" max="9749" width="2.33203125" customWidth="1"/>
    <col min="9750" max="9751" width="8" customWidth="1"/>
    <col min="9977" max="9977" width="14.5546875" bestFit="1" customWidth="1"/>
    <col min="9978" max="9992" width="5" customWidth="1"/>
    <col min="9993" max="10001" width="0" hidden="1" customWidth="1"/>
    <col min="10002" max="10004" width="8" customWidth="1"/>
    <col min="10005" max="10005" width="2.33203125" customWidth="1"/>
    <col min="10006" max="10007" width="8" customWidth="1"/>
    <col min="10233" max="10233" width="14.5546875" bestFit="1" customWidth="1"/>
    <col min="10234" max="10248" width="5" customWidth="1"/>
    <col min="10249" max="10257" width="0" hidden="1" customWidth="1"/>
    <col min="10258" max="10260" width="8" customWidth="1"/>
    <col min="10261" max="10261" width="2.33203125" customWidth="1"/>
    <col min="10262" max="10263" width="8" customWidth="1"/>
    <col min="10489" max="10489" width="14.5546875" bestFit="1" customWidth="1"/>
    <col min="10490" max="10504" width="5" customWidth="1"/>
    <col min="10505" max="10513" width="0" hidden="1" customWidth="1"/>
    <col min="10514" max="10516" width="8" customWidth="1"/>
    <col min="10517" max="10517" width="2.33203125" customWidth="1"/>
    <col min="10518" max="10519" width="8" customWidth="1"/>
    <col min="10745" max="10745" width="14.5546875" bestFit="1" customWidth="1"/>
    <col min="10746" max="10760" width="5" customWidth="1"/>
    <col min="10761" max="10769" width="0" hidden="1" customWidth="1"/>
    <col min="10770" max="10772" width="8" customWidth="1"/>
    <col min="10773" max="10773" width="2.33203125" customWidth="1"/>
    <col min="10774" max="10775" width="8" customWidth="1"/>
    <col min="11001" max="11001" width="14.5546875" bestFit="1" customWidth="1"/>
    <col min="11002" max="11016" width="5" customWidth="1"/>
    <col min="11017" max="11025" width="0" hidden="1" customWidth="1"/>
    <col min="11026" max="11028" width="8" customWidth="1"/>
    <col min="11029" max="11029" width="2.33203125" customWidth="1"/>
    <col min="11030" max="11031" width="8" customWidth="1"/>
    <col min="11257" max="11257" width="14.5546875" bestFit="1" customWidth="1"/>
    <col min="11258" max="11272" width="5" customWidth="1"/>
    <col min="11273" max="11281" width="0" hidden="1" customWidth="1"/>
    <col min="11282" max="11284" width="8" customWidth="1"/>
    <col min="11285" max="11285" width="2.33203125" customWidth="1"/>
    <col min="11286" max="11287" width="8" customWidth="1"/>
    <col min="11513" max="11513" width="14.5546875" bestFit="1" customWidth="1"/>
    <col min="11514" max="11528" width="5" customWidth="1"/>
    <col min="11529" max="11537" width="0" hidden="1" customWidth="1"/>
    <col min="11538" max="11540" width="8" customWidth="1"/>
    <col min="11541" max="11541" width="2.33203125" customWidth="1"/>
    <col min="11542" max="11543" width="8" customWidth="1"/>
    <col min="11769" max="11769" width="14.5546875" bestFit="1" customWidth="1"/>
    <col min="11770" max="11784" width="5" customWidth="1"/>
    <col min="11785" max="11793" width="0" hidden="1" customWidth="1"/>
    <col min="11794" max="11796" width="8" customWidth="1"/>
    <col min="11797" max="11797" width="2.33203125" customWidth="1"/>
    <col min="11798" max="11799" width="8" customWidth="1"/>
    <col min="12025" max="12025" width="14.5546875" bestFit="1" customWidth="1"/>
    <col min="12026" max="12040" width="5" customWidth="1"/>
    <col min="12041" max="12049" width="0" hidden="1" customWidth="1"/>
    <col min="12050" max="12052" width="8" customWidth="1"/>
    <col min="12053" max="12053" width="2.33203125" customWidth="1"/>
    <col min="12054" max="12055" width="8" customWidth="1"/>
    <col min="12281" max="12281" width="14.5546875" bestFit="1" customWidth="1"/>
    <col min="12282" max="12296" width="5" customWidth="1"/>
    <col min="12297" max="12305" width="0" hidden="1" customWidth="1"/>
    <col min="12306" max="12308" width="8" customWidth="1"/>
    <col min="12309" max="12309" width="2.33203125" customWidth="1"/>
    <col min="12310" max="12311" width="8" customWidth="1"/>
    <col min="12537" max="12537" width="14.5546875" bestFit="1" customWidth="1"/>
    <col min="12538" max="12552" width="5" customWidth="1"/>
    <col min="12553" max="12561" width="0" hidden="1" customWidth="1"/>
    <col min="12562" max="12564" width="8" customWidth="1"/>
    <col min="12565" max="12565" width="2.33203125" customWidth="1"/>
    <col min="12566" max="12567" width="8" customWidth="1"/>
    <col min="12793" max="12793" width="14.5546875" bestFit="1" customWidth="1"/>
    <col min="12794" max="12808" width="5" customWidth="1"/>
    <col min="12809" max="12817" width="0" hidden="1" customWidth="1"/>
    <col min="12818" max="12820" width="8" customWidth="1"/>
    <col min="12821" max="12821" width="2.33203125" customWidth="1"/>
    <col min="12822" max="12823" width="8" customWidth="1"/>
    <col min="13049" max="13049" width="14.5546875" bestFit="1" customWidth="1"/>
    <col min="13050" max="13064" width="5" customWidth="1"/>
    <col min="13065" max="13073" width="0" hidden="1" customWidth="1"/>
    <col min="13074" max="13076" width="8" customWidth="1"/>
    <col min="13077" max="13077" width="2.33203125" customWidth="1"/>
    <col min="13078" max="13079" width="8" customWidth="1"/>
    <col min="13305" max="13305" width="14.5546875" bestFit="1" customWidth="1"/>
    <col min="13306" max="13320" width="5" customWidth="1"/>
    <col min="13321" max="13329" width="0" hidden="1" customWidth="1"/>
    <col min="13330" max="13332" width="8" customWidth="1"/>
    <col min="13333" max="13333" width="2.33203125" customWidth="1"/>
    <col min="13334" max="13335" width="8" customWidth="1"/>
    <col min="13561" max="13561" width="14.5546875" bestFit="1" customWidth="1"/>
    <col min="13562" max="13576" width="5" customWidth="1"/>
    <col min="13577" max="13585" width="0" hidden="1" customWidth="1"/>
    <col min="13586" max="13588" width="8" customWidth="1"/>
    <col min="13589" max="13589" width="2.33203125" customWidth="1"/>
    <col min="13590" max="13591" width="8" customWidth="1"/>
    <col min="13817" max="13817" width="14.5546875" bestFit="1" customWidth="1"/>
    <col min="13818" max="13832" width="5" customWidth="1"/>
    <col min="13833" max="13841" width="0" hidden="1" customWidth="1"/>
    <col min="13842" max="13844" width="8" customWidth="1"/>
    <col min="13845" max="13845" width="2.33203125" customWidth="1"/>
    <col min="13846" max="13847" width="8" customWidth="1"/>
    <col min="14073" max="14073" width="14.5546875" bestFit="1" customWidth="1"/>
    <col min="14074" max="14088" width="5" customWidth="1"/>
    <col min="14089" max="14097" width="0" hidden="1" customWidth="1"/>
    <col min="14098" max="14100" width="8" customWidth="1"/>
    <col min="14101" max="14101" width="2.33203125" customWidth="1"/>
    <col min="14102" max="14103" width="8" customWidth="1"/>
    <col min="14329" max="14329" width="14.5546875" bestFit="1" customWidth="1"/>
    <col min="14330" max="14344" width="5" customWidth="1"/>
    <col min="14345" max="14353" width="0" hidden="1" customWidth="1"/>
    <col min="14354" max="14356" width="8" customWidth="1"/>
    <col min="14357" max="14357" width="2.33203125" customWidth="1"/>
    <col min="14358" max="14359" width="8" customWidth="1"/>
    <col min="14585" max="14585" width="14.5546875" bestFit="1" customWidth="1"/>
    <col min="14586" max="14600" width="5" customWidth="1"/>
    <col min="14601" max="14609" width="0" hidden="1" customWidth="1"/>
    <col min="14610" max="14612" width="8" customWidth="1"/>
    <col min="14613" max="14613" width="2.33203125" customWidth="1"/>
    <col min="14614" max="14615" width="8" customWidth="1"/>
    <col min="14841" max="14841" width="14.5546875" bestFit="1" customWidth="1"/>
    <col min="14842" max="14856" width="5" customWidth="1"/>
    <col min="14857" max="14865" width="0" hidden="1" customWidth="1"/>
    <col min="14866" max="14868" width="8" customWidth="1"/>
    <col min="14869" max="14869" width="2.33203125" customWidth="1"/>
    <col min="14870" max="14871" width="8" customWidth="1"/>
    <col min="15097" max="15097" width="14.5546875" bestFit="1" customWidth="1"/>
    <col min="15098" max="15112" width="5" customWidth="1"/>
    <col min="15113" max="15121" width="0" hidden="1" customWidth="1"/>
    <col min="15122" max="15124" width="8" customWidth="1"/>
    <col min="15125" max="15125" width="2.33203125" customWidth="1"/>
    <col min="15126" max="15127" width="8" customWidth="1"/>
    <col min="15353" max="15353" width="14.5546875" bestFit="1" customWidth="1"/>
    <col min="15354" max="15368" width="5" customWidth="1"/>
    <col min="15369" max="15377" width="0" hidden="1" customWidth="1"/>
    <col min="15378" max="15380" width="8" customWidth="1"/>
    <col min="15381" max="15381" width="2.33203125" customWidth="1"/>
    <col min="15382" max="15383" width="8" customWidth="1"/>
    <col min="15609" max="15609" width="14.5546875" bestFit="1" customWidth="1"/>
    <col min="15610" max="15624" width="5" customWidth="1"/>
    <col min="15625" max="15633" width="0" hidden="1" customWidth="1"/>
    <col min="15634" max="15636" width="8" customWidth="1"/>
    <col min="15637" max="15637" width="2.33203125" customWidth="1"/>
    <col min="15638" max="15639" width="8" customWidth="1"/>
    <col min="15865" max="15865" width="14.5546875" bestFit="1" customWidth="1"/>
    <col min="15866" max="15880" width="5" customWidth="1"/>
    <col min="15881" max="15889" width="0" hidden="1" customWidth="1"/>
    <col min="15890" max="15892" width="8" customWidth="1"/>
    <col min="15893" max="15893" width="2.33203125" customWidth="1"/>
    <col min="15894" max="15895" width="8" customWidth="1"/>
    <col min="16121" max="16121" width="14.5546875" bestFit="1" customWidth="1"/>
    <col min="16122" max="16136" width="5" customWidth="1"/>
    <col min="16137" max="16145" width="0" hidden="1" customWidth="1"/>
    <col min="16146" max="16148" width="8" customWidth="1"/>
    <col min="16149" max="16149" width="2.33203125" customWidth="1"/>
    <col min="16150" max="16151" width="8" customWidth="1"/>
  </cols>
  <sheetData>
    <row r="1" spans="1:24" x14ac:dyDescent="0.3">
      <c r="A1" s="263" t="s">
        <v>119</v>
      </c>
      <c r="B1" s="264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7" t="s">
        <v>39</v>
      </c>
      <c r="P1" s="259"/>
      <c r="Q1" s="261"/>
      <c r="R1" s="268" t="s">
        <v>22</v>
      </c>
      <c r="S1" s="259" t="s">
        <v>23</v>
      </c>
      <c r="T1" s="259" t="s">
        <v>24</v>
      </c>
      <c r="U1" s="259"/>
      <c r="V1" s="259"/>
      <c r="W1" s="261"/>
      <c r="X1" t="s">
        <v>126</v>
      </c>
    </row>
    <row r="2" spans="1:24" ht="15" thickBot="1" x14ac:dyDescent="0.35">
      <c r="A2" s="265"/>
      <c r="B2" s="266"/>
      <c r="C2" s="244" t="str">
        <f>B3</f>
        <v>Volejbal Ostrava A</v>
      </c>
      <c r="D2" s="260"/>
      <c r="E2" s="262"/>
      <c r="F2" s="244" t="str">
        <f>B4</f>
        <v>Blue Volley-ZŠ Formana B</v>
      </c>
      <c r="G2" s="260"/>
      <c r="H2" s="262"/>
      <c r="I2" s="244" t="str">
        <f>B5</f>
        <v>VK Lvi Praha A</v>
      </c>
      <c r="J2" s="260"/>
      <c r="K2" s="262"/>
      <c r="L2" s="244" t="str">
        <f>B6</f>
        <v>Green FM B</v>
      </c>
      <c r="M2" s="260"/>
      <c r="N2" s="262"/>
      <c r="O2" s="244" t="str">
        <f>B7</f>
        <v>Red Volley A</v>
      </c>
      <c r="P2" s="260"/>
      <c r="Q2" s="262"/>
      <c r="R2" s="269"/>
      <c r="S2" s="260"/>
      <c r="T2" s="260"/>
      <c r="U2" s="260"/>
      <c r="V2" s="260"/>
      <c r="W2" s="262"/>
    </row>
    <row r="3" spans="1:24" ht="21" x14ac:dyDescent="0.3">
      <c r="A3" s="18" t="s">
        <v>18</v>
      </c>
      <c r="B3" s="19" t="s">
        <v>41</v>
      </c>
      <c r="C3" s="203"/>
      <c r="D3" s="202"/>
      <c r="E3" s="201"/>
      <c r="F3" s="23">
        <v>11</v>
      </c>
      <c r="G3" s="24" t="s">
        <v>26</v>
      </c>
      <c r="H3" s="25">
        <v>19</v>
      </c>
      <c r="I3" s="23">
        <v>7</v>
      </c>
      <c r="J3" s="24" t="s">
        <v>26</v>
      </c>
      <c r="K3" s="25">
        <v>22</v>
      </c>
      <c r="L3" s="23">
        <v>13</v>
      </c>
      <c r="M3" s="24" t="s">
        <v>26</v>
      </c>
      <c r="N3" s="25">
        <v>10</v>
      </c>
      <c r="O3" s="23">
        <v>16</v>
      </c>
      <c r="P3" s="24" t="s">
        <v>26</v>
      </c>
      <c r="Q3" s="25">
        <v>19</v>
      </c>
      <c r="R3" s="98">
        <f>SUM(IF(C3&gt;E3,1,0),IF(F3&gt;H3,1,0),IF(I3&gt;K3,1,0),IF(L3&gt;N3,1,0),IF(O3&gt;Q3,1,0))</f>
        <v>1</v>
      </c>
      <c r="S3" s="76">
        <v>4</v>
      </c>
      <c r="T3" s="24">
        <f>C3+F3+I3+L3+O3</f>
        <v>47</v>
      </c>
      <c r="U3" s="24" t="s">
        <v>26</v>
      </c>
      <c r="V3" s="24">
        <f>H3+K3+N3+Q3+E3</f>
        <v>70</v>
      </c>
      <c r="W3" s="25">
        <f>T3/V3</f>
        <v>0.67142857142857137</v>
      </c>
      <c r="X3">
        <v>2</v>
      </c>
    </row>
    <row r="4" spans="1:24" ht="21" x14ac:dyDescent="0.3">
      <c r="A4" s="34" t="s">
        <v>19</v>
      </c>
      <c r="B4" s="97" t="s">
        <v>118</v>
      </c>
      <c r="C4" s="95">
        <f>H3</f>
        <v>19</v>
      </c>
      <c r="D4" s="96" t="s">
        <v>26</v>
      </c>
      <c r="E4" s="94">
        <f>F3</f>
        <v>11</v>
      </c>
      <c r="F4" s="200"/>
      <c r="G4" s="199"/>
      <c r="H4" s="198"/>
      <c r="I4" s="90">
        <v>10</v>
      </c>
      <c r="J4" s="54" t="s">
        <v>26</v>
      </c>
      <c r="K4" s="89">
        <v>18</v>
      </c>
      <c r="L4" s="90">
        <v>17</v>
      </c>
      <c r="M4" s="54" t="s">
        <v>26</v>
      </c>
      <c r="N4" s="89">
        <v>9</v>
      </c>
      <c r="O4" s="90">
        <v>24</v>
      </c>
      <c r="P4" s="54" t="s">
        <v>26</v>
      </c>
      <c r="Q4" s="89">
        <v>8</v>
      </c>
      <c r="R4" s="88">
        <f>SUM(IF(C4&gt;E4,1,0),IF(F4&gt;H4,1,0),IF(I4&gt;K4,1,0),IF(L4&gt;N4,1,0),IF(O4&gt;Q4,1,0))</f>
        <v>3</v>
      </c>
      <c r="S4" s="197">
        <v>2</v>
      </c>
      <c r="T4" s="54">
        <f>C4+F4+I4+L4+O4</f>
        <v>70</v>
      </c>
      <c r="U4" s="54" t="s">
        <v>26</v>
      </c>
      <c r="V4" s="54">
        <f>H4+K4+N4+Q4+E4</f>
        <v>46</v>
      </c>
      <c r="W4" s="89">
        <f>T4/V4</f>
        <v>1.5217391304347827</v>
      </c>
      <c r="X4">
        <f>4+2</f>
        <v>6</v>
      </c>
    </row>
    <row r="5" spans="1:24" ht="21" x14ac:dyDescent="0.3">
      <c r="A5" s="34" t="s">
        <v>20</v>
      </c>
      <c r="B5" s="97" t="s">
        <v>117</v>
      </c>
      <c r="C5" s="95">
        <f>K3</f>
        <v>22</v>
      </c>
      <c r="D5" s="96" t="s">
        <v>26</v>
      </c>
      <c r="E5" s="94">
        <f>I3</f>
        <v>7</v>
      </c>
      <c r="F5" s="95">
        <f>K4</f>
        <v>18</v>
      </c>
      <c r="G5" s="96" t="s">
        <v>26</v>
      </c>
      <c r="H5" s="94">
        <f>I4</f>
        <v>10</v>
      </c>
      <c r="I5" s="200"/>
      <c r="J5" s="199"/>
      <c r="K5" s="198"/>
      <c r="L5" s="90">
        <v>27</v>
      </c>
      <c r="M5" s="54" t="s">
        <v>26</v>
      </c>
      <c r="N5" s="89">
        <v>4</v>
      </c>
      <c r="O5" s="90">
        <v>19</v>
      </c>
      <c r="P5" s="54" t="s">
        <v>26</v>
      </c>
      <c r="Q5" s="89">
        <v>3</v>
      </c>
      <c r="R5" s="88">
        <f>SUM(IF(C5&gt;E5,1,0),IF(F5&gt;H5,1,0),IF(I5&gt;K5,1,0),IF(L5&gt;N5,1,0),IF(O5&gt;Q5,1,0))</f>
        <v>4</v>
      </c>
      <c r="S5" s="197">
        <v>1</v>
      </c>
      <c r="T5" s="54">
        <f>C5+F5+I5+L5+O5</f>
        <v>86</v>
      </c>
      <c r="U5" s="54" t="s">
        <v>26</v>
      </c>
      <c r="V5" s="54">
        <f>H5+K5+N5+Q5+E5</f>
        <v>24</v>
      </c>
      <c r="W5" s="89">
        <f>T5/V5</f>
        <v>3.5833333333333335</v>
      </c>
      <c r="X5">
        <f>5+3</f>
        <v>8</v>
      </c>
    </row>
    <row r="6" spans="1:24" ht="21" x14ac:dyDescent="0.3">
      <c r="A6" s="34" t="s">
        <v>21</v>
      </c>
      <c r="B6" s="97" t="s">
        <v>116</v>
      </c>
      <c r="C6" s="95">
        <f>N3</f>
        <v>10</v>
      </c>
      <c r="D6" s="96" t="s">
        <v>26</v>
      </c>
      <c r="E6" s="94">
        <f>L3</f>
        <v>13</v>
      </c>
      <c r="F6" s="95">
        <f>N4</f>
        <v>9</v>
      </c>
      <c r="G6" s="96" t="s">
        <v>26</v>
      </c>
      <c r="H6" s="94">
        <f>L4</f>
        <v>17</v>
      </c>
      <c r="I6" s="95">
        <f>N5</f>
        <v>4</v>
      </c>
      <c r="J6" s="96" t="s">
        <v>26</v>
      </c>
      <c r="K6" s="94">
        <f>L5</f>
        <v>27</v>
      </c>
      <c r="L6" s="200"/>
      <c r="M6" s="199"/>
      <c r="N6" s="198"/>
      <c r="O6" s="90">
        <v>19</v>
      </c>
      <c r="P6" s="54" t="s">
        <v>26</v>
      </c>
      <c r="Q6" s="89">
        <v>23</v>
      </c>
      <c r="R6" s="88">
        <f>SUM(IF(C6&gt;E6,1,0),IF(F6&gt;H6,1,0),IF(I6&gt;K6,1,0),IF(L6&gt;N6,1,0),IF(O6&gt;Q6,1,0))</f>
        <v>0</v>
      </c>
      <c r="S6" s="197">
        <v>5</v>
      </c>
      <c r="T6" s="54">
        <f>C6+F6+I6+L6+O6</f>
        <v>42</v>
      </c>
      <c r="U6" s="54" t="s">
        <v>26</v>
      </c>
      <c r="V6" s="54">
        <f>H6+K6+N6+Q6+E6</f>
        <v>80</v>
      </c>
      <c r="W6" s="89">
        <f>T6/V6</f>
        <v>0.52500000000000002</v>
      </c>
      <c r="X6">
        <v>1</v>
      </c>
    </row>
    <row r="7" spans="1:24" ht="21.6" thickBot="1" x14ac:dyDescent="0.35">
      <c r="A7" s="17" t="s">
        <v>39</v>
      </c>
      <c r="B7" s="55" t="s">
        <v>45</v>
      </c>
      <c r="C7" s="56">
        <f>Q3</f>
        <v>19</v>
      </c>
      <c r="D7" s="57" t="s">
        <v>26</v>
      </c>
      <c r="E7" s="58">
        <f>O3</f>
        <v>16</v>
      </c>
      <c r="F7" s="56">
        <f>Q4</f>
        <v>8</v>
      </c>
      <c r="G7" s="57" t="s">
        <v>26</v>
      </c>
      <c r="H7" s="58">
        <f>O4</f>
        <v>24</v>
      </c>
      <c r="I7" s="56">
        <f>Q5</f>
        <v>3</v>
      </c>
      <c r="J7" s="57" t="s">
        <v>26</v>
      </c>
      <c r="K7" s="58">
        <f>O5</f>
        <v>19</v>
      </c>
      <c r="L7" s="56">
        <f>Q6</f>
        <v>23</v>
      </c>
      <c r="M7" s="57" t="s">
        <v>26</v>
      </c>
      <c r="N7" s="58">
        <f>O6</f>
        <v>19</v>
      </c>
      <c r="O7" s="196"/>
      <c r="P7" s="195"/>
      <c r="Q7" s="194"/>
      <c r="R7" s="82">
        <f>SUM(IF(C7&gt;E7,1,0),IF(F7&gt;H7,1,0),IF(I7&gt;K7,1,0),IF(L7&gt;N7,1,0),IF(O7&gt;Q7,1,0))</f>
        <v>2</v>
      </c>
      <c r="S7" s="193">
        <v>3</v>
      </c>
      <c r="T7" s="80">
        <f>C7+F7+I7+L7+O7</f>
        <v>53</v>
      </c>
      <c r="U7" s="80" t="s">
        <v>26</v>
      </c>
      <c r="V7" s="80">
        <f>H7+K7+N7+Q7+E7</f>
        <v>78</v>
      </c>
      <c r="W7" s="79">
        <f>T7/V7</f>
        <v>0.67948717948717952</v>
      </c>
      <c r="X7">
        <f>3+1</f>
        <v>4</v>
      </c>
    </row>
    <row r="8" spans="1:24" x14ac:dyDescent="0.3">
      <c r="B8" s="109"/>
    </row>
  </sheetData>
  <mergeCells count="14">
    <mergeCell ref="A1:B2"/>
    <mergeCell ref="C1:E1"/>
    <mergeCell ref="F1:H1"/>
    <mergeCell ref="I1:K1"/>
    <mergeCell ref="L1:N1"/>
    <mergeCell ref="S1:S2"/>
    <mergeCell ref="T1:W2"/>
    <mergeCell ref="C2:E2"/>
    <mergeCell ref="F2:H2"/>
    <mergeCell ref="I2:K2"/>
    <mergeCell ref="L2:N2"/>
    <mergeCell ref="O2:Q2"/>
    <mergeCell ref="O1:Q1"/>
    <mergeCell ref="R1:R2"/>
  </mergeCells>
  <pageMargins left="0.7" right="0.7" top="0.78740157499999996" bottom="0.78740157499999996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935FC-1A0B-4579-8067-2497D976A2F9}">
  <sheetPr>
    <tabColor rgb="FF00B0F0"/>
  </sheetPr>
  <dimension ref="A1:X8"/>
  <sheetViews>
    <sheetView zoomScale="85" workbookViewId="0">
      <selection activeCell="X3" sqref="X3:X7"/>
    </sheetView>
  </sheetViews>
  <sheetFormatPr defaultRowHeight="14.4" x14ac:dyDescent="0.3"/>
  <cols>
    <col min="2" max="2" width="24.109375" bestFit="1" customWidth="1"/>
    <col min="3" max="16" width="5" customWidth="1"/>
    <col min="17" max="17" width="5.88671875" customWidth="1"/>
    <col min="18" max="20" width="8" customWidth="1"/>
    <col min="21" max="21" width="2.33203125" customWidth="1"/>
    <col min="22" max="22" width="8" customWidth="1"/>
    <col min="23" max="23" width="12.44140625" customWidth="1"/>
    <col min="249" max="249" width="14.5546875" bestFit="1" customWidth="1"/>
    <col min="250" max="264" width="5" customWidth="1"/>
    <col min="265" max="273" width="0" hidden="1" customWidth="1"/>
    <col min="274" max="276" width="8" customWidth="1"/>
    <col min="277" max="277" width="2.33203125" customWidth="1"/>
    <col min="278" max="279" width="8" customWidth="1"/>
    <col min="505" max="505" width="14.5546875" bestFit="1" customWidth="1"/>
    <col min="506" max="520" width="5" customWidth="1"/>
    <col min="521" max="529" width="0" hidden="1" customWidth="1"/>
    <col min="530" max="532" width="8" customWidth="1"/>
    <col min="533" max="533" width="2.33203125" customWidth="1"/>
    <col min="534" max="535" width="8" customWidth="1"/>
    <col min="761" max="761" width="14.5546875" bestFit="1" customWidth="1"/>
    <col min="762" max="776" width="5" customWidth="1"/>
    <col min="777" max="785" width="0" hidden="1" customWidth="1"/>
    <col min="786" max="788" width="8" customWidth="1"/>
    <col min="789" max="789" width="2.33203125" customWidth="1"/>
    <col min="790" max="791" width="8" customWidth="1"/>
    <col min="1017" max="1017" width="14.5546875" bestFit="1" customWidth="1"/>
    <col min="1018" max="1032" width="5" customWidth="1"/>
    <col min="1033" max="1041" width="0" hidden="1" customWidth="1"/>
    <col min="1042" max="1044" width="8" customWidth="1"/>
    <col min="1045" max="1045" width="2.33203125" customWidth="1"/>
    <col min="1046" max="1047" width="8" customWidth="1"/>
    <col min="1273" max="1273" width="14.5546875" bestFit="1" customWidth="1"/>
    <col min="1274" max="1288" width="5" customWidth="1"/>
    <col min="1289" max="1297" width="0" hidden="1" customWidth="1"/>
    <col min="1298" max="1300" width="8" customWidth="1"/>
    <col min="1301" max="1301" width="2.33203125" customWidth="1"/>
    <col min="1302" max="1303" width="8" customWidth="1"/>
    <col min="1529" max="1529" width="14.5546875" bestFit="1" customWidth="1"/>
    <col min="1530" max="1544" width="5" customWidth="1"/>
    <col min="1545" max="1553" width="0" hidden="1" customWidth="1"/>
    <col min="1554" max="1556" width="8" customWidth="1"/>
    <col min="1557" max="1557" width="2.33203125" customWidth="1"/>
    <col min="1558" max="1559" width="8" customWidth="1"/>
    <col min="1785" max="1785" width="14.5546875" bestFit="1" customWidth="1"/>
    <col min="1786" max="1800" width="5" customWidth="1"/>
    <col min="1801" max="1809" width="0" hidden="1" customWidth="1"/>
    <col min="1810" max="1812" width="8" customWidth="1"/>
    <col min="1813" max="1813" width="2.33203125" customWidth="1"/>
    <col min="1814" max="1815" width="8" customWidth="1"/>
    <col min="2041" max="2041" width="14.5546875" bestFit="1" customWidth="1"/>
    <col min="2042" max="2056" width="5" customWidth="1"/>
    <col min="2057" max="2065" width="0" hidden="1" customWidth="1"/>
    <col min="2066" max="2068" width="8" customWidth="1"/>
    <col min="2069" max="2069" width="2.33203125" customWidth="1"/>
    <col min="2070" max="2071" width="8" customWidth="1"/>
    <col min="2297" max="2297" width="14.5546875" bestFit="1" customWidth="1"/>
    <col min="2298" max="2312" width="5" customWidth="1"/>
    <col min="2313" max="2321" width="0" hidden="1" customWidth="1"/>
    <col min="2322" max="2324" width="8" customWidth="1"/>
    <col min="2325" max="2325" width="2.33203125" customWidth="1"/>
    <col min="2326" max="2327" width="8" customWidth="1"/>
    <col min="2553" max="2553" width="14.5546875" bestFit="1" customWidth="1"/>
    <col min="2554" max="2568" width="5" customWidth="1"/>
    <col min="2569" max="2577" width="0" hidden="1" customWidth="1"/>
    <col min="2578" max="2580" width="8" customWidth="1"/>
    <col min="2581" max="2581" width="2.33203125" customWidth="1"/>
    <col min="2582" max="2583" width="8" customWidth="1"/>
    <col min="2809" max="2809" width="14.5546875" bestFit="1" customWidth="1"/>
    <col min="2810" max="2824" width="5" customWidth="1"/>
    <col min="2825" max="2833" width="0" hidden="1" customWidth="1"/>
    <col min="2834" max="2836" width="8" customWidth="1"/>
    <col min="2837" max="2837" width="2.33203125" customWidth="1"/>
    <col min="2838" max="2839" width="8" customWidth="1"/>
    <col min="3065" max="3065" width="14.5546875" bestFit="1" customWidth="1"/>
    <col min="3066" max="3080" width="5" customWidth="1"/>
    <col min="3081" max="3089" width="0" hidden="1" customWidth="1"/>
    <col min="3090" max="3092" width="8" customWidth="1"/>
    <col min="3093" max="3093" width="2.33203125" customWidth="1"/>
    <col min="3094" max="3095" width="8" customWidth="1"/>
    <col min="3321" max="3321" width="14.5546875" bestFit="1" customWidth="1"/>
    <col min="3322" max="3336" width="5" customWidth="1"/>
    <col min="3337" max="3345" width="0" hidden="1" customWidth="1"/>
    <col min="3346" max="3348" width="8" customWidth="1"/>
    <col min="3349" max="3349" width="2.33203125" customWidth="1"/>
    <col min="3350" max="3351" width="8" customWidth="1"/>
    <col min="3577" max="3577" width="14.5546875" bestFit="1" customWidth="1"/>
    <col min="3578" max="3592" width="5" customWidth="1"/>
    <col min="3593" max="3601" width="0" hidden="1" customWidth="1"/>
    <col min="3602" max="3604" width="8" customWidth="1"/>
    <col min="3605" max="3605" width="2.33203125" customWidth="1"/>
    <col min="3606" max="3607" width="8" customWidth="1"/>
    <col min="3833" max="3833" width="14.5546875" bestFit="1" customWidth="1"/>
    <col min="3834" max="3848" width="5" customWidth="1"/>
    <col min="3849" max="3857" width="0" hidden="1" customWidth="1"/>
    <col min="3858" max="3860" width="8" customWidth="1"/>
    <col min="3861" max="3861" width="2.33203125" customWidth="1"/>
    <col min="3862" max="3863" width="8" customWidth="1"/>
    <col min="4089" max="4089" width="14.5546875" bestFit="1" customWidth="1"/>
    <col min="4090" max="4104" width="5" customWidth="1"/>
    <col min="4105" max="4113" width="0" hidden="1" customWidth="1"/>
    <col min="4114" max="4116" width="8" customWidth="1"/>
    <col min="4117" max="4117" width="2.33203125" customWidth="1"/>
    <col min="4118" max="4119" width="8" customWidth="1"/>
    <col min="4345" max="4345" width="14.5546875" bestFit="1" customWidth="1"/>
    <col min="4346" max="4360" width="5" customWidth="1"/>
    <col min="4361" max="4369" width="0" hidden="1" customWidth="1"/>
    <col min="4370" max="4372" width="8" customWidth="1"/>
    <col min="4373" max="4373" width="2.33203125" customWidth="1"/>
    <col min="4374" max="4375" width="8" customWidth="1"/>
    <col min="4601" max="4601" width="14.5546875" bestFit="1" customWidth="1"/>
    <col min="4602" max="4616" width="5" customWidth="1"/>
    <col min="4617" max="4625" width="0" hidden="1" customWidth="1"/>
    <col min="4626" max="4628" width="8" customWidth="1"/>
    <col min="4629" max="4629" width="2.33203125" customWidth="1"/>
    <col min="4630" max="4631" width="8" customWidth="1"/>
    <col min="4857" max="4857" width="14.5546875" bestFit="1" customWidth="1"/>
    <col min="4858" max="4872" width="5" customWidth="1"/>
    <col min="4873" max="4881" width="0" hidden="1" customWidth="1"/>
    <col min="4882" max="4884" width="8" customWidth="1"/>
    <col min="4885" max="4885" width="2.33203125" customWidth="1"/>
    <col min="4886" max="4887" width="8" customWidth="1"/>
    <col min="5113" max="5113" width="14.5546875" bestFit="1" customWidth="1"/>
    <col min="5114" max="5128" width="5" customWidth="1"/>
    <col min="5129" max="5137" width="0" hidden="1" customWidth="1"/>
    <col min="5138" max="5140" width="8" customWidth="1"/>
    <col min="5141" max="5141" width="2.33203125" customWidth="1"/>
    <col min="5142" max="5143" width="8" customWidth="1"/>
    <col min="5369" max="5369" width="14.5546875" bestFit="1" customWidth="1"/>
    <col min="5370" max="5384" width="5" customWidth="1"/>
    <col min="5385" max="5393" width="0" hidden="1" customWidth="1"/>
    <col min="5394" max="5396" width="8" customWidth="1"/>
    <col min="5397" max="5397" width="2.33203125" customWidth="1"/>
    <col min="5398" max="5399" width="8" customWidth="1"/>
    <col min="5625" max="5625" width="14.5546875" bestFit="1" customWidth="1"/>
    <col min="5626" max="5640" width="5" customWidth="1"/>
    <col min="5641" max="5649" width="0" hidden="1" customWidth="1"/>
    <col min="5650" max="5652" width="8" customWidth="1"/>
    <col min="5653" max="5653" width="2.33203125" customWidth="1"/>
    <col min="5654" max="5655" width="8" customWidth="1"/>
    <col min="5881" max="5881" width="14.5546875" bestFit="1" customWidth="1"/>
    <col min="5882" max="5896" width="5" customWidth="1"/>
    <col min="5897" max="5905" width="0" hidden="1" customWidth="1"/>
    <col min="5906" max="5908" width="8" customWidth="1"/>
    <col min="5909" max="5909" width="2.33203125" customWidth="1"/>
    <col min="5910" max="5911" width="8" customWidth="1"/>
    <col min="6137" max="6137" width="14.5546875" bestFit="1" customWidth="1"/>
    <col min="6138" max="6152" width="5" customWidth="1"/>
    <col min="6153" max="6161" width="0" hidden="1" customWidth="1"/>
    <col min="6162" max="6164" width="8" customWidth="1"/>
    <col min="6165" max="6165" width="2.33203125" customWidth="1"/>
    <col min="6166" max="6167" width="8" customWidth="1"/>
    <col min="6393" max="6393" width="14.5546875" bestFit="1" customWidth="1"/>
    <col min="6394" max="6408" width="5" customWidth="1"/>
    <col min="6409" max="6417" width="0" hidden="1" customWidth="1"/>
    <col min="6418" max="6420" width="8" customWidth="1"/>
    <col min="6421" max="6421" width="2.33203125" customWidth="1"/>
    <col min="6422" max="6423" width="8" customWidth="1"/>
    <col min="6649" max="6649" width="14.5546875" bestFit="1" customWidth="1"/>
    <col min="6650" max="6664" width="5" customWidth="1"/>
    <col min="6665" max="6673" width="0" hidden="1" customWidth="1"/>
    <col min="6674" max="6676" width="8" customWidth="1"/>
    <col min="6677" max="6677" width="2.33203125" customWidth="1"/>
    <col min="6678" max="6679" width="8" customWidth="1"/>
    <col min="6905" max="6905" width="14.5546875" bestFit="1" customWidth="1"/>
    <col min="6906" max="6920" width="5" customWidth="1"/>
    <col min="6921" max="6929" width="0" hidden="1" customWidth="1"/>
    <col min="6930" max="6932" width="8" customWidth="1"/>
    <col min="6933" max="6933" width="2.33203125" customWidth="1"/>
    <col min="6934" max="6935" width="8" customWidth="1"/>
    <col min="7161" max="7161" width="14.5546875" bestFit="1" customWidth="1"/>
    <col min="7162" max="7176" width="5" customWidth="1"/>
    <col min="7177" max="7185" width="0" hidden="1" customWidth="1"/>
    <col min="7186" max="7188" width="8" customWidth="1"/>
    <col min="7189" max="7189" width="2.33203125" customWidth="1"/>
    <col min="7190" max="7191" width="8" customWidth="1"/>
    <col min="7417" max="7417" width="14.5546875" bestFit="1" customWidth="1"/>
    <col min="7418" max="7432" width="5" customWidth="1"/>
    <col min="7433" max="7441" width="0" hidden="1" customWidth="1"/>
    <col min="7442" max="7444" width="8" customWidth="1"/>
    <col min="7445" max="7445" width="2.33203125" customWidth="1"/>
    <col min="7446" max="7447" width="8" customWidth="1"/>
    <col min="7673" max="7673" width="14.5546875" bestFit="1" customWidth="1"/>
    <col min="7674" max="7688" width="5" customWidth="1"/>
    <col min="7689" max="7697" width="0" hidden="1" customWidth="1"/>
    <col min="7698" max="7700" width="8" customWidth="1"/>
    <col min="7701" max="7701" width="2.33203125" customWidth="1"/>
    <col min="7702" max="7703" width="8" customWidth="1"/>
    <col min="7929" max="7929" width="14.5546875" bestFit="1" customWidth="1"/>
    <col min="7930" max="7944" width="5" customWidth="1"/>
    <col min="7945" max="7953" width="0" hidden="1" customWidth="1"/>
    <col min="7954" max="7956" width="8" customWidth="1"/>
    <col min="7957" max="7957" width="2.33203125" customWidth="1"/>
    <col min="7958" max="7959" width="8" customWidth="1"/>
    <col min="8185" max="8185" width="14.5546875" bestFit="1" customWidth="1"/>
    <col min="8186" max="8200" width="5" customWidth="1"/>
    <col min="8201" max="8209" width="0" hidden="1" customWidth="1"/>
    <col min="8210" max="8212" width="8" customWidth="1"/>
    <col min="8213" max="8213" width="2.33203125" customWidth="1"/>
    <col min="8214" max="8215" width="8" customWidth="1"/>
    <col min="8441" max="8441" width="14.5546875" bestFit="1" customWidth="1"/>
    <col min="8442" max="8456" width="5" customWidth="1"/>
    <col min="8457" max="8465" width="0" hidden="1" customWidth="1"/>
    <col min="8466" max="8468" width="8" customWidth="1"/>
    <col min="8469" max="8469" width="2.33203125" customWidth="1"/>
    <col min="8470" max="8471" width="8" customWidth="1"/>
    <col min="8697" max="8697" width="14.5546875" bestFit="1" customWidth="1"/>
    <col min="8698" max="8712" width="5" customWidth="1"/>
    <col min="8713" max="8721" width="0" hidden="1" customWidth="1"/>
    <col min="8722" max="8724" width="8" customWidth="1"/>
    <col min="8725" max="8725" width="2.33203125" customWidth="1"/>
    <col min="8726" max="8727" width="8" customWidth="1"/>
    <col min="8953" max="8953" width="14.5546875" bestFit="1" customWidth="1"/>
    <col min="8954" max="8968" width="5" customWidth="1"/>
    <col min="8969" max="8977" width="0" hidden="1" customWidth="1"/>
    <col min="8978" max="8980" width="8" customWidth="1"/>
    <col min="8981" max="8981" width="2.33203125" customWidth="1"/>
    <col min="8982" max="8983" width="8" customWidth="1"/>
    <col min="9209" max="9209" width="14.5546875" bestFit="1" customWidth="1"/>
    <col min="9210" max="9224" width="5" customWidth="1"/>
    <col min="9225" max="9233" width="0" hidden="1" customWidth="1"/>
    <col min="9234" max="9236" width="8" customWidth="1"/>
    <col min="9237" max="9237" width="2.33203125" customWidth="1"/>
    <col min="9238" max="9239" width="8" customWidth="1"/>
    <col min="9465" max="9465" width="14.5546875" bestFit="1" customWidth="1"/>
    <col min="9466" max="9480" width="5" customWidth="1"/>
    <col min="9481" max="9489" width="0" hidden="1" customWidth="1"/>
    <col min="9490" max="9492" width="8" customWidth="1"/>
    <col min="9493" max="9493" width="2.33203125" customWidth="1"/>
    <col min="9494" max="9495" width="8" customWidth="1"/>
    <col min="9721" max="9721" width="14.5546875" bestFit="1" customWidth="1"/>
    <col min="9722" max="9736" width="5" customWidth="1"/>
    <col min="9737" max="9745" width="0" hidden="1" customWidth="1"/>
    <col min="9746" max="9748" width="8" customWidth="1"/>
    <col min="9749" max="9749" width="2.33203125" customWidth="1"/>
    <col min="9750" max="9751" width="8" customWidth="1"/>
    <col min="9977" max="9977" width="14.5546875" bestFit="1" customWidth="1"/>
    <col min="9978" max="9992" width="5" customWidth="1"/>
    <col min="9993" max="10001" width="0" hidden="1" customWidth="1"/>
    <col min="10002" max="10004" width="8" customWidth="1"/>
    <col min="10005" max="10005" width="2.33203125" customWidth="1"/>
    <col min="10006" max="10007" width="8" customWidth="1"/>
    <col min="10233" max="10233" width="14.5546875" bestFit="1" customWidth="1"/>
    <col min="10234" max="10248" width="5" customWidth="1"/>
    <col min="10249" max="10257" width="0" hidden="1" customWidth="1"/>
    <col min="10258" max="10260" width="8" customWidth="1"/>
    <col min="10261" max="10261" width="2.33203125" customWidth="1"/>
    <col min="10262" max="10263" width="8" customWidth="1"/>
    <col min="10489" max="10489" width="14.5546875" bestFit="1" customWidth="1"/>
    <col min="10490" max="10504" width="5" customWidth="1"/>
    <col min="10505" max="10513" width="0" hidden="1" customWidth="1"/>
    <col min="10514" max="10516" width="8" customWidth="1"/>
    <col min="10517" max="10517" width="2.33203125" customWidth="1"/>
    <col min="10518" max="10519" width="8" customWidth="1"/>
    <col min="10745" max="10745" width="14.5546875" bestFit="1" customWidth="1"/>
    <col min="10746" max="10760" width="5" customWidth="1"/>
    <col min="10761" max="10769" width="0" hidden="1" customWidth="1"/>
    <col min="10770" max="10772" width="8" customWidth="1"/>
    <col min="10773" max="10773" width="2.33203125" customWidth="1"/>
    <col min="10774" max="10775" width="8" customWidth="1"/>
    <col min="11001" max="11001" width="14.5546875" bestFit="1" customWidth="1"/>
    <col min="11002" max="11016" width="5" customWidth="1"/>
    <col min="11017" max="11025" width="0" hidden="1" customWidth="1"/>
    <col min="11026" max="11028" width="8" customWidth="1"/>
    <col min="11029" max="11029" width="2.33203125" customWidth="1"/>
    <col min="11030" max="11031" width="8" customWidth="1"/>
    <col min="11257" max="11257" width="14.5546875" bestFit="1" customWidth="1"/>
    <col min="11258" max="11272" width="5" customWidth="1"/>
    <col min="11273" max="11281" width="0" hidden="1" customWidth="1"/>
    <col min="11282" max="11284" width="8" customWidth="1"/>
    <col min="11285" max="11285" width="2.33203125" customWidth="1"/>
    <col min="11286" max="11287" width="8" customWidth="1"/>
    <col min="11513" max="11513" width="14.5546875" bestFit="1" customWidth="1"/>
    <col min="11514" max="11528" width="5" customWidth="1"/>
    <col min="11529" max="11537" width="0" hidden="1" customWidth="1"/>
    <col min="11538" max="11540" width="8" customWidth="1"/>
    <col min="11541" max="11541" width="2.33203125" customWidth="1"/>
    <col min="11542" max="11543" width="8" customWidth="1"/>
    <col min="11769" max="11769" width="14.5546875" bestFit="1" customWidth="1"/>
    <col min="11770" max="11784" width="5" customWidth="1"/>
    <col min="11785" max="11793" width="0" hidden="1" customWidth="1"/>
    <col min="11794" max="11796" width="8" customWidth="1"/>
    <col min="11797" max="11797" width="2.33203125" customWidth="1"/>
    <col min="11798" max="11799" width="8" customWidth="1"/>
    <col min="12025" max="12025" width="14.5546875" bestFit="1" customWidth="1"/>
    <col min="12026" max="12040" width="5" customWidth="1"/>
    <col min="12041" max="12049" width="0" hidden="1" customWidth="1"/>
    <col min="12050" max="12052" width="8" customWidth="1"/>
    <col min="12053" max="12053" width="2.33203125" customWidth="1"/>
    <col min="12054" max="12055" width="8" customWidth="1"/>
    <col min="12281" max="12281" width="14.5546875" bestFit="1" customWidth="1"/>
    <col min="12282" max="12296" width="5" customWidth="1"/>
    <col min="12297" max="12305" width="0" hidden="1" customWidth="1"/>
    <col min="12306" max="12308" width="8" customWidth="1"/>
    <col min="12309" max="12309" width="2.33203125" customWidth="1"/>
    <col min="12310" max="12311" width="8" customWidth="1"/>
    <col min="12537" max="12537" width="14.5546875" bestFit="1" customWidth="1"/>
    <col min="12538" max="12552" width="5" customWidth="1"/>
    <col min="12553" max="12561" width="0" hidden="1" customWidth="1"/>
    <col min="12562" max="12564" width="8" customWidth="1"/>
    <col min="12565" max="12565" width="2.33203125" customWidth="1"/>
    <col min="12566" max="12567" width="8" customWidth="1"/>
    <col min="12793" max="12793" width="14.5546875" bestFit="1" customWidth="1"/>
    <col min="12794" max="12808" width="5" customWidth="1"/>
    <col min="12809" max="12817" width="0" hidden="1" customWidth="1"/>
    <col min="12818" max="12820" width="8" customWidth="1"/>
    <col min="12821" max="12821" width="2.33203125" customWidth="1"/>
    <col min="12822" max="12823" width="8" customWidth="1"/>
    <col min="13049" max="13049" width="14.5546875" bestFit="1" customWidth="1"/>
    <col min="13050" max="13064" width="5" customWidth="1"/>
    <col min="13065" max="13073" width="0" hidden="1" customWidth="1"/>
    <col min="13074" max="13076" width="8" customWidth="1"/>
    <col min="13077" max="13077" width="2.33203125" customWidth="1"/>
    <col min="13078" max="13079" width="8" customWidth="1"/>
    <col min="13305" max="13305" width="14.5546875" bestFit="1" customWidth="1"/>
    <col min="13306" max="13320" width="5" customWidth="1"/>
    <col min="13321" max="13329" width="0" hidden="1" customWidth="1"/>
    <col min="13330" max="13332" width="8" customWidth="1"/>
    <col min="13333" max="13333" width="2.33203125" customWidth="1"/>
    <col min="13334" max="13335" width="8" customWidth="1"/>
    <col min="13561" max="13561" width="14.5546875" bestFit="1" customWidth="1"/>
    <col min="13562" max="13576" width="5" customWidth="1"/>
    <col min="13577" max="13585" width="0" hidden="1" customWidth="1"/>
    <col min="13586" max="13588" width="8" customWidth="1"/>
    <col min="13589" max="13589" width="2.33203125" customWidth="1"/>
    <col min="13590" max="13591" width="8" customWidth="1"/>
    <col min="13817" max="13817" width="14.5546875" bestFit="1" customWidth="1"/>
    <col min="13818" max="13832" width="5" customWidth="1"/>
    <col min="13833" max="13841" width="0" hidden="1" customWidth="1"/>
    <col min="13842" max="13844" width="8" customWidth="1"/>
    <col min="13845" max="13845" width="2.33203125" customWidth="1"/>
    <col min="13846" max="13847" width="8" customWidth="1"/>
    <col min="14073" max="14073" width="14.5546875" bestFit="1" customWidth="1"/>
    <col min="14074" max="14088" width="5" customWidth="1"/>
    <col min="14089" max="14097" width="0" hidden="1" customWidth="1"/>
    <col min="14098" max="14100" width="8" customWidth="1"/>
    <col min="14101" max="14101" width="2.33203125" customWidth="1"/>
    <col min="14102" max="14103" width="8" customWidth="1"/>
    <col min="14329" max="14329" width="14.5546875" bestFit="1" customWidth="1"/>
    <col min="14330" max="14344" width="5" customWidth="1"/>
    <col min="14345" max="14353" width="0" hidden="1" customWidth="1"/>
    <col min="14354" max="14356" width="8" customWidth="1"/>
    <col min="14357" max="14357" width="2.33203125" customWidth="1"/>
    <col min="14358" max="14359" width="8" customWidth="1"/>
    <col min="14585" max="14585" width="14.5546875" bestFit="1" customWidth="1"/>
    <col min="14586" max="14600" width="5" customWidth="1"/>
    <col min="14601" max="14609" width="0" hidden="1" customWidth="1"/>
    <col min="14610" max="14612" width="8" customWidth="1"/>
    <col min="14613" max="14613" width="2.33203125" customWidth="1"/>
    <col min="14614" max="14615" width="8" customWidth="1"/>
    <col min="14841" max="14841" width="14.5546875" bestFit="1" customWidth="1"/>
    <col min="14842" max="14856" width="5" customWidth="1"/>
    <col min="14857" max="14865" width="0" hidden="1" customWidth="1"/>
    <col min="14866" max="14868" width="8" customWidth="1"/>
    <col min="14869" max="14869" width="2.33203125" customWidth="1"/>
    <col min="14870" max="14871" width="8" customWidth="1"/>
    <col min="15097" max="15097" width="14.5546875" bestFit="1" customWidth="1"/>
    <col min="15098" max="15112" width="5" customWidth="1"/>
    <col min="15113" max="15121" width="0" hidden="1" customWidth="1"/>
    <col min="15122" max="15124" width="8" customWidth="1"/>
    <col min="15125" max="15125" width="2.33203125" customWidth="1"/>
    <col min="15126" max="15127" width="8" customWidth="1"/>
    <col min="15353" max="15353" width="14.5546875" bestFit="1" customWidth="1"/>
    <col min="15354" max="15368" width="5" customWidth="1"/>
    <col min="15369" max="15377" width="0" hidden="1" customWidth="1"/>
    <col min="15378" max="15380" width="8" customWidth="1"/>
    <col min="15381" max="15381" width="2.33203125" customWidth="1"/>
    <col min="15382" max="15383" width="8" customWidth="1"/>
    <col min="15609" max="15609" width="14.5546875" bestFit="1" customWidth="1"/>
    <col min="15610" max="15624" width="5" customWidth="1"/>
    <col min="15625" max="15633" width="0" hidden="1" customWidth="1"/>
    <col min="15634" max="15636" width="8" customWidth="1"/>
    <col min="15637" max="15637" width="2.33203125" customWidth="1"/>
    <col min="15638" max="15639" width="8" customWidth="1"/>
    <col min="15865" max="15865" width="14.5546875" bestFit="1" customWidth="1"/>
    <col min="15866" max="15880" width="5" customWidth="1"/>
    <col min="15881" max="15889" width="0" hidden="1" customWidth="1"/>
    <col min="15890" max="15892" width="8" customWidth="1"/>
    <col min="15893" max="15893" width="2.33203125" customWidth="1"/>
    <col min="15894" max="15895" width="8" customWidth="1"/>
    <col min="16121" max="16121" width="14.5546875" bestFit="1" customWidth="1"/>
    <col min="16122" max="16136" width="5" customWidth="1"/>
    <col min="16137" max="16145" width="0" hidden="1" customWidth="1"/>
    <col min="16146" max="16148" width="8" customWidth="1"/>
    <col min="16149" max="16149" width="2.33203125" customWidth="1"/>
    <col min="16150" max="16151" width="8" customWidth="1"/>
  </cols>
  <sheetData>
    <row r="1" spans="1:24" x14ac:dyDescent="0.3">
      <c r="A1" s="263" t="s">
        <v>124</v>
      </c>
      <c r="B1" s="264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7" t="s">
        <v>39</v>
      </c>
      <c r="P1" s="259"/>
      <c r="Q1" s="261"/>
      <c r="R1" s="268" t="s">
        <v>22</v>
      </c>
      <c r="S1" s="259" t="s">
        <v>23</v>
      </c>
      <c r="T1" s="259" t="s">
        <v>24</v>
      </c>
      <c r="U1" s="259"/>
      <c r="V1" s="259"/>
      <c r="W1" s="261"/>
      <c r="X1" t="s">
        <v>126</v>
      </c>
    </row>
    <row r="2" spans="1:24" ht="15" thickBot="1" x14ac:dyDescent="0.35">
      <c r="A2" s="265"/>
      <c r="B2" s="266"/>
      <c r="C2" s="244" t="str">
        <f>B3</f>
        <v>Kolín A</v>
      </c>
      <c r="D2" s="260"/>
      <c r="E2" s="262"/>
      <c r="F2" s="244" t="str">
        <f>B4</f>
        <v>Blue Volley-ZŠ Formana A</v>
      </c>
      <c r="G2" s="260"/>
      <c r="H2" s="262"/>
      <c r="I2" s="244" t="str">
        <f>B5</f>
        <v>Blue Volley-ZŠ Formana C</v>
      </c>
      <c r="J2" s="260"/>
      <c r="K2" s="262"/>
      <c r="L2" s="244" t="str">
        <f>B6</f>
        <v>Green FM A</v>
      </c>
      <c r="M2" s="260"/>
      <c r="N2" s="262"/>
      <c r="O2" s="244" t="str">
        <f>B7</f>
        <v>Blue Volley-ZŠ Kučery A</v>
      </c>
      <c r="P2" s="260"/>
      <c r="Q2" s="262"/>
      <c r="R2" s="269"/>
      <c r="S2" s="260"/>
      <c r="T2" s="260"/>
      <c r="U2" s="260"/>
      <c r="V2" s="260"/>
      <c r="W2" s="262"/>
    </row>
    <row r="3" spans="1:24" ht="21" x14ac:dyDescent="0.3">
      <c r="A3" s="18" t="s">
        <v>18</v>
      </c>
      <c r="B3" s="19" t="s">
        <v>43</v>
      </c>
      <c r="C3" s="203"/>
      <c r="D3" s="202"/>
      <c r="E3" s="201"/>
      <c r="F3" s="23">
        <v>8</v>
      </c>
      <c r="G3" s="24" t="s">
        <v>26</v>
      </c>
      <c r="H3" s="25">
        <v>22</v>
      </c>
      <c r="I3" s="23">
        <v>22</v>
      </c>
      <c r="J3" s="24" t="s">
        <v>26</v>
      </c>
      <c r="K3" s="25">
        <v>14</v>
      </c>
      <c r="L3" s="23">
        <v>22</v>
      </c>
      <c r="M3" s="24" t="s">
        <v>26</v>
      </c>
      <c r="N3" s="25">
        <v>10</v>
      </c>
      <c r="O3" s="23">
        <v>24</v>
      </c>
      <c r="P3" s="24" t="s">
        <v>26</v>
      </c>
      <c r="Q3" s="25">
        <v>17</v>
      </c>
      <c r="R3" s="98">
        <f>SUM(IF(C3&gt;E3,1,0),IF(F3&gt;H3,1,0),IF(I3&gt;K3,1,0),IF(L3&gt;N3,1,0),IF(O3&gt;Q3,1,0))</f>
        <v>3</v>
      </c>
      <c r="S3" s="76">
        <v>2</v>
      </c>
      <c r="T3" s="24">
        <f>C3+F3+I3+L3+O3</f>
        <v>76</v>
      </c>
      <c r="U3" s="24" t="s">
        <v>26</v>
      </c>
      <c r="V3" s="24">
        <f>H3+K3+N3+Q3+E3</f>
        <v>63</v>
      </c>
      <c r="W3" s="25">
        <f>T3/V3</f>
        <v>1.2063492063492063</v>
      </c>
      <c r="X3">
        <f>4+2</f>
        <v>6</v>
      </c>
    </row>
    <row r="4" spans="1:24" ht="21" x14ac:dyDescent="0.3">
      <c r="A4" s="34" t="s">
        <v>19</v>
      </c>
      <c r="B4" s="97" t="s">
        <v>123</v>
      </c>
      <c r="C4" s="95">
        <f>H3</f>
        <v>22</v>
      </c>
      <c r="D4" s="96" t="s">
        <v>26</v>
      </c>
      <c r="E4" s="94">
        <f>F3</f>
        <v>8</v>
      </c>
      <c r="F4" s="200"/>
      <c r="G4" s="199"/>
      <c r="H4" s="198"/>
      <c r="I4" s="90">
        <v>19</v>
      </c>
      <c r="J4" s="54" t="s">
        <v>26</v>
      </c>
      <c r="K4" s="89">
        <v>12</v>
      </c>
      <c r="L4" s="90">
        <v>14</v>
      </c>
      <c r="M4" s="54" t="s">
        <v>26</v>
      </c>
      <c r="N4" s="89">
        <v>7</v>
      </c>
      <c r="O4" s="90">
        <v>27</v>
      </c>
      <c r="P4" s="54" t="s">
        <v>26</v>
      </c>
      <c r="Q4" s="89">
        <v>9</v>
      </c>
      <c r="R4" s="88">
        <f>SUM(IF(C4&gt;E4,1,0),IF(F4&gt;H4,1,0),IF(I4&gt;K4,1,0),IF(L4&gt;N4,1,0),IF(O4&gt;Q4,1,0))</f>
        <v>4</v>
      </c>
      <c r="S4" s="197">
        <v>1</v>
      </c>
      <c r="T4" s="54">
        <f>C4+F4+I4+L4+O4</f>
        <v>82</v>
      </c>
      <c r="U4" s="54" t="s">
        <v>26</v>
      </c>
      <c r="V4" s="54">
        <f>H4+K4+N4+Q4+E4</f>
        <v>36</v>
      </c>
      <c r="W4" s="89">
        <f>T4/V4</f>
        <v>2.2777777777777777</v>
      </c>
      <c r="X4">
        <f>5+3</f>
        <v>8</v>
      </c>
    </row>
    <row r="5" spans="1:24" ht="21" x14ac:dyDescent="0.3">
      <c r="A5" s="34" t="s">
        <v>20</v>
      </c>
      <c r="B5" s="97" t="s">
        <v>122</v>
      </c>
      <c r="C5" s="95">
        <f>K3</f>
        <v>14</v>
      </c>
      <c r="D5" s="96" t="s">
        <v>26</v>
      </c>
      <c r="E5" s="94">
        <f>I3</f>
        <v>22</v>
      </c>
      <c r="F5" s="95">
        <f>K4</f>
        <v>12</v>
      </c>
      <c r="G5" s="96" t="s">
        <v>26</v>
      </c>
      <c r="H5" s="94">
        <f>I4</f>
        <v>19</v>
      </c>
      <c r="I5" s="200"/>
      <c r="J5" s="199"/>
      <c r="K5" s="198"/>
      <c r="L5" s="90">
        <v>18</v>
      </c>
      <c r="M5" s="54" t="s">
        <v>26</v>
      </c>
      <c r="N5" s="89">
        <v>20</v>
      </c>
      <c r="O5" s="90">
        <v>13</v>
      </c>
      <c r="P5" s="54" t="s">
        <v>26</v>
      </c>
      <c r="Q5" s="89">
        <v>12</v>
      </c>
      <c r="R5" s="88">
        <f>SUM(IF(C5&gt;E5,1,0),IF(F5&gt;H5,1,0),IF(I5&gt;K5,1,0),IF(L5&gt;N5,1,0),IF(O5&gt;Q5,1,0))</f>
        <v>1</v>
      </c>
      <c r="S5" s="197">
        <v>4</v>
      </c>
      <c r="T5" s="54">
        <f>C5+F5+I5+L5+O5</f>
        <v>57</v>
      </c>
      <c r="U5" s="54" t="s">
        <v>26</v>
      </c>
      <c r="V5" s="54">
        <f>H5+K5+N5+Q5+E5</f>
        <v>73</v>
      </c>
      <c r="W5" s="89">
        <f>T5/V5</f>
        <v>0.78082191780821919</v>
      </c>
      <c r="X5">
        <v>2</v>
      </c>
    </row>
    <row r="6" spans="1:24" ht="21" x14ac:dyDescent="0.3">
      <c r="A6" s="34" t="s">
        <v>21</v>
      </c>
      <c r="B6" s="97" t="s">
        <v>121</v>
      </c>
      <c r="C6" s="95">
        <f>N3</f>
        <v>10</v>
      </c>
      <c r="D6" s="96" t="s">
        <v>26</v>
      </c>
      <c r="E6" s="94">
        <f>L3</f>
        <v>22</v>
      </c>
      <c r="F6" s="95">
        <f>N4</f>
        <v>7</v>
      </c>
      <c r="G6" s="96" t="s">
        <v>26</v>
      </c>
      <c r="H6" s="94">
        <f>L4</f>
        <v>14</v>
      </c>
      <c r="I6" s="95">
        <f>N5</f>
        <v>20</v>
      </c>
      <c r="J6" s="96" t="s">
        <v>26</v>
      </c>
      <c r="K6" s="94">
        <f>L5</f>
        <v>18</v>
      </c>
      <c r="L6" s="200"/>
      <c r="M6" s="199"/>
      <c r="N6" s="198"/>
      <c r="O6" s="90">
        <v>25</v>
      </c>
      <c r="P6" s="54" t="s">
        <v>26</v>
      </c>
      <c r="Q6" s="89">
        <v>20</v>
      </c>
      <c r="R6" s="88">
        <f>SUM(IF(C6&gt;E6,1,0),IF(F6&gt;H6,1,0),IF(I6&gt;K6,1,0),IF(L6&gt;N6,1,0),IF(O6&gt;Q6,1,0))</f>
        <v>2</v>
      </c>
      <c r="S6" s="197">
        <v>3</v>
      </c>
      <c r="T6" s="54">
        <f>C6+F6+I6+L6+O6</f>
        <v>62</v>
      </c>
      <c r="U6" s="54" t="s">
        <v>26</v>
      </c>
      <c r="V6" s="54">
        <f>H6+K6+N6+Q6+E6</f>
        <v>74</v>
      </c>
      <c r="W6" s="89">
        <f>T6/V6</f>
        <v>0.83783783783783783</v>
      </c>
      <c r="X6">
        <f>3+1</f>
        <v>4</v>
      </c>
    </row>
    <row r="7" spans="1:24" ht="21.6" thickBot="1" x14ac:dyDescent="0.35">
      <c r="A7" s="17" t="s">
        <v>39</v>
      </c>
      <c r="B7" s="55" t="s">
        <v>120</v>
      </c>
      <c r="C7" s="56">
        <f>Q3</f>
        <v>17</v>
      </c>
      <c r="D7" s="57" t="s">
        <v>26</v>
      </c>
      <c r="E7" s="58">
        <f>O3</f>
        <v>24</v>
      </c>
      <c r="F7" s="56">
        <f>Q4</f>
        <v>9</v>
      </c>
      <c r="G7" s="57" t="s">
        <v>26</v>
      </c>
      <c r="H7" s="58">
        <f>O4</f>
        <v>27</v>
      </c>
      <c r="I7" s="56">
        <f>Q5</f>
        <v>12</v>
      </c>
      <c r="J7" s="57" t="s">
        <v>26</v>
      </c>
      <c r="K7" s="58">
        <f>O5</f>
        <v>13</v>
      </c>
      <c r="L7" s="56">
        <f>Q6</f>
        <v>20</v>
      </c>
      <c r="M7" s="57" t="s">
        <v>26</v>
      </c>
      <c r="N7" s="58">
        <f>O6</f>
        <v>25</v>
      </c>
      <c r="O7" s="196"/>
      <c r="P7" s="195"/>
      <c r="Q7" s="194"/>
      <c r="R7" s="82">
        <f>SUM(IF(C7&gt;E7,1,0),IF(F7&gt;H7,1,0),IF(I7&gt;K7,1,0),IF(L7&gt;N7,1,0),IF(O7&gt;Q7,1,0))</f>
        <v>0</v>
      </c>
      <c r="S7" s="193">
        <v>5</v>
      </c>
      <c r="T7" s="80">
        <f>C7+F7+I7+L7+O7</f>
        <v>58</v>
      </c>
      <c r="U7" s="80" t="s">
        <v>26</v>
      </c>
      <c r="V7" s="80">
        <f>H7+K7+N7+Q7+E7</f>
        <v>89</v>
      </c>
      <c r="W7" s="79">
        <f>T7/V7</f>
        <v>0.651685393258427</v>
      </c>
      <c r="X7">
        <v>1</v>
      </c>
    </row>
    <row r="8" spans="1:24" x14ac:dyDescent="0.3">
      <c r="B8" s="109"/>
    </row>
  </sheetData>
  <mergeCells count="14">
    <mergeCell ref="A1:B2"/>
    <mergeCell ref="C1:E1"/>
    <mergeCell ref="F1:H1"/>
    <mergeCell ref="I1:K1"/>
    <mergeCell ref="L1:N1"/>
    <mergeCell ref="S1:S2"/>
    <mergeCell ref="T1:W2"/>
    <mergeCell ref="C2:E2"/>
    <mergeCell ref="F2:H2"/>
    <mergeCell ref="I2:K2"/>
    <mergeCell ref="L2:N2"/>
    <mergeCell ref="O2:Q2"/>
    <mergeCell ref="O1:Q1"/>
    <mergeCell ref="R1:R2"/>
  </mergeCells>
  <pageMargins left="0.7" right="0.7" top="0.78740157499999996" bottom="0.78740157499999996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8E250-4123-45AB-BD6A-5E5C90617FF5}">
  <dimension ref="A1:AJ11"/>
  <sheetViews>
    <sheetView zoomScale="75" zoomScaleNormal="75" workbookViewId="0">
      <selection activeCell="AE9" sqref="AE9"/>
    </sheetView>
  </sheetViews>
  <sheetFormatPr defaultRowHeight="14.4" x14ac:dyDescent="0.3"/>
  <cols>
    <col min="2" max="2" width="26.5546875" customWidth="1"/>
    <col min="3" max="19" width="4.6640625" customWidth="1"/>
    <col min="20" max="20" width="5.33203125" customWidth="1"/>
    <col min="21" max="22" width="4.6640625" customWidth="1"/>
    <col min="23" max="23" width="5.6640625" customWidth="1"/>
    <col min="24" max="29" width="4.6640625" customWidth="1"/>
    <col min="33" max="33" width="3" customWidth="1"/>
    <col min="261" max="261" width="14.5546875" bestFit="1" customWidth="1"/>
    <col min="262" max="278" width="4.6640625" customWidth="1"/>
    <col min="279" max="279" width="5.33203125" customWidth="1"/>
    <col min="280" max="282" width="4.6640625" customWidth="1"/>
    <col min="283" max="285" width="0" hidden="1" customWidth="1"/>
    <col min="289" max="289" width="3" customWidth="1"/>
    <col min="517" max="517" width="14.5546875" bestFit="1" customWidth="1"/>
    <col min="518" max="534" width="4.6640625" customWidth="1"/>
    <col min="535" max="535" width="5.33203125" customWidth="1"/>
    <col min="536" max="538" width="4.6640625" customWidth="1"/>
    <col min="539" max="541" width="0" hidden="1" customWidth="1"/>
    <col min="545" max="545" width="3" customWidth="1"/>
    <col min="773" max="773" width="14.5546875" bestFit="1" customWidth="1"/>
    <col min="774" max="790" width="4.6640625" customWidth="1"/>
    <col min="791" max="791" width="5.33203125" customWidth="1"/>
    <col min="792" max="794" width="4.6640625" customWidth="1"/>
    <col min="795" max="797" width="0" hidden="1" customWidth="1"/>
    <col min="801" max="801" width="3" customWidth="1"/>
    <col min="1029" max="1029" width="14.5546875" bestFit="1" customWidth="1"/>
    <col min="1030" max="1046" width="4.6640625" customWidth="1"/>
    <col min="1047" max="1047" width="5.33203125" customWidth="1"/>
    <col min="1048" max="1050" width="4.6640625" customWidth="1"/>
    <col min="1051" max="1053" width="0" hidden="1" customWidth="1"/>
    <col min="1057" max="1057" width="3" customWidth="1"/>
    <col min="1285" max="1285" width="14.5546875" bestFit="1" customWidth="1"/>
    <col min="1286" max="1302" width="4.6640625" customWidth="1"/>
    <col min="1303" max="1303" width="5.33203125" customWidth="1"/>
    <col min="1304" max="1306" width="4.6640625" customWidth="1"/>
    <col min="1307" max="1309" width="0" hidden="1" customWidth="1"/>
    <col min="1313" max="1313" width="3" customWidth="1"/>
    <col min="1541" max="1541" width="14.5546875" bestFit="1" customWidth="1"/>
    <col min="1542" max="1558" width="4.6640625" customWidth="1"/>
    <col min="1559" max="1559" width="5.33203125" customWidth="1"/>
    <col min="1560" max="1562" width="4.6640625" customWidth="1"/>
    <col min="1563" max="1565" width="0" hidden="1" customWidth="1"/>
    <col min="1569" max="1569" width="3" customWidth="1"/>
    <col min="1797" max="1797" width="14.5546875" bestFit="1" customWidth="1"/>
    <col min="1798" max="1814" width="4.6640625" customWidth="1"/>
    <col min="1815" max="1815" width="5.33203125" customWidth="1"/>
    <col min="1816" max="1818" width="4.6640625" customWidth="1"/>
    <col min="1819" max="1821" width="0" hidden="1" customWidth="1"/>
    <col min="1825" max="1825" width="3" customWidth="1"/>
    <col min="2053" max="2053" width="14.5546875" bestFit="1" customWidth="1"/>
    <col min="2054" max="2070" width="4.6640625" customWidth="1"/>
    <col min="2071" max="2071" width="5.33203125" customWidth="1"/>
    <col min="2072" max="2074" width="4.6640625" customWidth="1"/>
    <col min="2075" max="2077" width="0" hidden="1" customWidth="1"/>
    <col min="2081" max="2081" width="3" customWidth="1"/>
    <col min="2309" max="2309" width="14.5546875" bestFit="1" customWidth="1"/>
    <col min="2310" max="2326" width="4.6640625" customWidth="1"/>
    <col min="2327" max="2327" width="5.33203125" customWidth="1"/>
    <col min="2328" max="2330" width="4.6640625" customWidth="1"/>
    <col min="2331" max="2333" width="0" hidden="1" customWidth="1"/>
    <col min="2337" max="2337" width="3" customWidth="1"/>
    <col min="2565" max="2565" width="14.5546875" bestFit="1" customWidth="1"/>
    <col min="2566" max="2582" width="4.6640625" customWidth="1"/>
    <col min="2583" max="2583" width="5.33203125" customWidth="1"/>
    <col min="2584" max="2586" width="4.6640625" customWidth="1"/>
    <col min="2587" max="2589" width="0" hidden="1" customWidth="1"/>
    <col min="2593" max="2593" width="3" customWidth="1"/>
    <col min="2821" max="2821" width="14.5546875" bestFit="1" customWidth="1"/>
    <col min="2822" max="2838" width="4.6640625" customWidth="1"/>
    <col min="2839" max="2839" width="5.33203125" customWidth="1"/>
    <col min="2840" max="2842" width="4.6640625" customWidth="1"/>
    <col min="2843" max="2845" width="0" hidden="1" customWidth="1"/>
    <col min="2849" max="2849" width="3" customWidth="1"/>
    <col min="3077" max="3077" width="14.5546875" bestFit="1" customWidth="1"/>
    <col min="3078" max="3094" width="4.6640625" customWidth="1"/>
    <col min="3095" max="3095" width="5.33203125" customWidth="1"/>
    <col min="3096" max="3098" width="4.6640625" customWidth="1"/>
    <col min="3099" max="3101" width="0" hidden="1" customWidth="1"/>
    <col min="3105" max="3105" width="3" customWidth="1"/>
    <col min="3333" max="3333" width="14.5546875" bestFit="1" customWidth="1"/>
    <col min="3334" max="3350" width="4.6640625" customWidth="1"/>
    <col min="3351" max="3351" width="5.33203125" customWidth="1"/>
    <col min="3352" max="3354" width="4.6640625" customWidth="1"/>
    <col min="3355" max="3357" width="0" hidden="1" customWidth="1"/>
    <col min="3361" max="3361" width="3" customWidth="1"/>
    <col min="3589" max="3589" width="14.5546875" bestFit="1" customWidth="1"/>
    <col min="3590" max="3606" width="4.6640625" customWidth="1"/>
    <col min="3607" max="3607" width="5.33203125" customWidth="1"/>
    <col min="3608" max="3610" width="4.6640625" customWidth="1"/>
    <col min="3611" max="3613" width="0" hidden="1" customWidth="1"/>
    <col min="3617" max="3617" width="3" customWidth="1"/>
    <col min="3845" max="3845" width="14.5546875" bestFit="1" customWidth="1"/>
    <col min="3846" max="3862" width="4.6640625" customWidth="1"/>
    <col min="3863" max="3863" width="5.33203125" customWidth="1"/>
    <col min="3864" max="3866" width="4.6640625" customWidth="1"/>
    <col min="3867" max="3869" width="0" hidden="1" customWidth="1"/>
    <col min="3873" max="3873" width="3" customWidth="1"/>
    <col min="4101" max="4101" width="14.5546875" bestFit="1" customWidth="1"/>
    <col min="4102" max="4118" width="4.6640625" customWidth="1"/>
    <col min="4119" max="4119" width="5.33203125" customWidth="1"/>
    <col min="4120" max="4122" width="4.6640625" customWidth="1"/>
    <col min="4123" max="4125" width="0" hidden="1" customWidth="1"/>
    <col min="4129" max="4129" width="3" customWidth="1"/>
    <col min="4357" max="4357" width="14.5546875" bestFit="1" customWidth="1"/>
    <col min="4358" max="4374" width="4.6640625" customWidth="1"/>
    <col min="4375" max="4375" width="5.33203125" customWidth="1"/>
    <col min="4376" max="4378" width="4.6640625" customWidth="1"/>
    <col min="4379" max="4381" width="0" hidden="1" customWidth="1"/>
    <col min="4385" max="4385" width="3" customWidth="1"/>
    <col min="4613" max="4613" width="14.5546875" bestFit="1" customWidth="1"/>
    <col min="4614" max="4630" width="4.6640625" customWidth="1"/>
    <col min="4631" max="4631" width="5.33203125" customWidth="1"/>
    <col min="4632" max="4634" width="4.6640625" customWidth="1"/>
    <col min="4635" max="4637" width="0" hidden="1" customWidth="1"/>
    <col min="4641" max="4641" width="3" customWidth="1"/>
    <col min="4869" max="4869" width="14.5546875" bestFit="1" customWidth="1"/>
    <col min="4870" max="4886" width="4.6640625" customWidth="1"/>
    <col min="4887" max="4887" width="5.33203125" customWidth="1"/>
    <col min="4888" max="4890" width="4.6640625" customWidth="1"/>
    <col min="4891" max="4893" width="0" hidden="1" customWidth="1"/>
    <col min="4897" max="4897" width="3" customWidth="1"/>
    <col min="5125" max="5125" width="14.5546875" bestFit="1" customWidth="1"/>
    <col min="5126" max="5142" width="4.6640625" customWidth="1"/>
    <col min="5143" max="5143" width="5.33203125" customWidth="1"/>
    <col min="5144" max="5146" width="4.6640625" customWidth="1"/>
    <col min="5147" max="5149" width="0" hidden="1" customWidth="1"/>
    <col min="5153" max="5153" width="3" customWidth="1"/>
    <col min="5381" max="5381" width="14.5546875" bestFit="1" customWidth="1"/>
    <col min="5382" max="5398" width="4.6640625" customWidth="1"/>
    <col min="5399" max="5399" width="5.33203125" customWidth="1"/>
    <col min="5400" max="5402" width="4.6640625" customWidth="1"/>
    <col min="5403" max="5405" width="0" hidden="1" customWidth="1"/>
    <col min="5409" max="5409" width="3" customWidth="1"/>
    <col min="5637" max="5637" width="14.5546875" bestFit="1" customWidth="1"/>
    <col min="5638" max="5654" width="4.6640625" customWidth="1"/>
    <col min="5655" max="5655" width="5.33203125" customWidth="1"/>
    <col min="5656" max="5658" width="4.6640625" customWidth="1"/>
    <col min="5659" max="5661" width="0" hidden="1" customWidth="1"/>
    <col min="5665" max="5665" width="3" customWidth="1"/>
    <col min="5893" max="5893" width="14.5546875" bestFit="1" customWidth="1"/>
    <col min="5894" max="5910" width="4.6640625" customWidth="1"/>
    <col min="5911" max="5911" width="5.33203125" customWidth="1"/>
    <col min="5912" max="5914" width="4.6640625" customWidth="1"/>
    <col min="5915" max="5917" width="0" hidden="1" customWidth="1"/>
    <col min="5921" max="5921" width="3" customWidth="1"/>
    <col min="6149" max="6149" width="14.5546875" bestFit="1" customWidth="1"/>
    <col min="6150" max="6166" width="4.6640625" customWidth="1"/>
    <col min="6167" max="6167" width="5.33203125" customWidth="1"/>
    <col min="6168" max="6170" width="4.6640625" customWidth="1"/>
    <col min="6171" max="6173" width="0" hidden="1" customWidth="1"/>
    <col min="6177" max="6177" width="3" customWidth="1"/>
    <col min="6405" max="6405" width="14.5546875" bestFit="1" customWidth="1"/>
    <col min="6406" max="6422" width="4.6640625" customWidth="1"/>
    <col min="6423" max="6423" width="5.33203125" customWidth="1"/>
    <col min="6424" max="6426" width="4.6640625" customWidth="1"/>
    <col min="6427" max="6429" width="0" hidden="1" customWidth="1"/>
    <col min="6433" max="6433" width="3" customWidth="1"/>
    <col min="6661" max="6661" width="14.5546875" bestFit="1" customWidth="1"/>
    <col min="6662" max="6678" width="4.6640625" customWidth="1"/>
    <col min="6679" max="6679" width="5.33203125" customWidth="1"/>
    <col min="6680" max="6682" width="4.6640625" customWidth="1"/>
    <col min="6683" max="6685" width="0" hidden="1" customWidth="1"/>
    <col min="6689" max="6689" width="3" customWidth="1"/>
    <col min="6917" max="6917" width="14.5546875" bestFit="1" customWidth="1"/>
    <col min="6918" max="6934" width="4.6640625" customWidth="1"/>
    <col min="6935" max="6935" width="5.33203125" customWidth="1"/>
    <col min="6936" max="6938" width="4.6640625" customWidth="1"/>
    <col min="6939" max="6941" width="0" hidden="1" customWidth="1"/>
    <col min="6945" max="6945" width="3" customWidth="1"/>
    <col min="7173" max="7173" width="14.5546875" bestFit="1" customWidth="1"/>
    <col min="7174" max="7190" width="4.6640625" customWidth="1"/>
    <col min="7191" max="7191" width="5.33203125" customWidth="1"/>
    <col min="7192" max="7194" width="4.6640625" customWidth="1"/>
    <col min="7195" max="7197" width="0" hidden="1" customWidth="1"/>
    <col min="7201" max="7201" width="3" customWidth="1"/>
    <col min="7429" max="7429" width="14.5546875" bestFit="1" customWidth="1"/>
    <col min="7430" max="7446" width="4.6640625" customWidth="1"/>
    <col min="7447" max="7447" width="5.33203125" customWidth="1"/>
    <col min="7448" max="7450" width="4.6640625" customWidth="1"/>
    <col min="7451" max="7453" width="0" hidden="1" customWidth="1"/>
    <col min="7457" max="7457" width="3" customWidth="1"/>
    <col min="7685" max="7685" width="14.5546875" bestFit="1" customWidth="1"/>
    <col min="7686" max="7702" width="4.6640625" customWidth="1"/>
    <col min="7703" max="7703" width="5.33203125" customWidth="1"/>
    <col min="7704" max="7706" width="4.6640625" customWidth="1"/>
    <col min="7707" max="7709" width="0" hidden="1" customWidth="1"/>
    <col min="7713" max="7713" width="3" customWidth="1"/>
    <col min="7941" max="7941" width="14.5546875" bestFit="1" customWidth="1"/>
    <col min="7942" max="7958" width="4.6640625" customWidth="1"/>
    <col min="7959" max="7959" width="5.33203125" customWidth="1"/>
    <col min="7960" max="7962" width="4.6640625" customWidth="1"/>
    <col min="7963" max="7965" width="0" hidden="1" customWidth="1"/>
    <col min="7969" max="7969" width="3" customWidth="1"/>
    <col min="8197" max="8197" width="14.5546875" bestFit="1" customWidth="1"/>
    <col min="8198" max="8214" width="4.6640625" customWidth="1"/>
    <col min="8215" max="8215" width="5.33203125" customWidth="1"/>
    <col min="8216" max="8218" width="4.6640625" customWidth="1"/>
    <col min="8219" max="8221" width="0" hidden="1" customWidth="1"/>
    <col min="8225" max="8225" width="3" customWidth="1"/>
    <col min="8453" max="8453" width="14.5546875" bestFit="1" customWidth="1"/>
    <col min="8454" max="8470" width="4.6640625" customWidth="1"/>
    <col min="8471" max="8471" width="5.33203125" customWidth="1"/>
    <col min="8472" max="8474" width="4.6640625" customWidth="1"/>
    <col min="8475" max="8477" width="0" hidden="1" customWidth="1"/>
    <col min="8481" max="8481" width="3" customWidth="1"/>
    <col min="8709" max="8709" width="14.5546875" bestFit="1" customWidth="1"/>
    <col min="8710" max="8726" width="4.6640625" customWidth="1"/>
    <col min="8727" max="8727" width="5.33203125" customWidth="1"/>
    <col min="8728" max="8730" width="4.6640625" customWidth="1"/>
    <col min="8731" max="8733" width="0" hidden="1" customWidth="1"/>
    <col min="8737" max="8737" width="3" customWidth="1"/>
    <col min="8965" max="8965" width="14.5546875" bestFit="1" customWidth="1"/>
    <col min="8966" max="8982" width="4.6640625" customWidth="1"/>
    <col min="8983" max="8983" width="5.33203125" customWidth="1"/>
    <col min="8984" max="8986" width="4.6640625" customWidth="1"/>
    <col min="8987" max="8989" width="0" hidden="1" customWidth="1"/>
    <col min="8993" max="8993" width="3" customWidth="1"/>
    <col min="9221" max="9221" width="14.5546875" bestFit="1" customWidth="1"/>
    <col min="9222" max="9238" width="4.6640625" customWidth="1"/>
    <col min="9239" max="9239" width="5.33203125" customWidth="1"/>
    <col min="9240" max="9242" width="4.6640625" customWidth="1"/>
    <col min="9243" max="9245" width="0" hidden="1" customWidth="1"/>
    <col min="9249" max="9249" width="3" customWidth="1"/>
    <col min="9477" max="9477" width="14.5546875" bestFit="1" customWidth="1"/>
    <col min="9478" max="9494" width="4.6640625" customWidth="1"/>
    <col min="9495" max="9495" width="5.33203125" customWidth="1"/>
    <col min="9496" max="9498" width="4.6640625" customWidth="1"/>
    <col min="9499" max="9501" width="0" hidden="1" customWidth="1"/>
    <col min="9505" max="9505" width="3" customWidth="1"/>
    <col min="9733" max="9733" width="14.5546875" bestFit="1" customWidth="1"/>
    <col min="9734" max="9750" width="4.6640625" customWidth="1"/>
    <col min="9751" max="9751" width="5.33203125" customWidth="1"/>
    <col min="9752" max="9754" width="4.6640625" customWidth="1"/>
    <col min="9755" max="9757" width="0" hidden="1" customWidth="1"/>
    <col min="9761" max="9761" width="3" customWidth="1"/>
    <col min="9989" max="9989" width="14.5546875" bestFit="1" customWidth="1"/>
    <col min="9990" max="10006" width="4.6640625" customWidth="1"/>
    <col min="10007" max="10007" width="5.33203125" customWidth="1"/>
    <col min="10008" max="10010" width="4.6640625" customWidth="1"/>
    <col min="10011" max="10013" width="0" hidden="1" customWidth="1"/>
    <col min="10017" max="10017" width="3" customWidth="1"/>
    <col min="10245" max="10245" width="14.5546875" bestFit="1" customWidth="1"/>
    <col min="10246" max="10262" width="4.6640625" customWidth="1"/>
    <col min="10263" max="10263" width="5.33203125" customWidth="1"/>
    <col min="10264" max="10266" width="4.6640625" customWidth="1"/>
    <col min="10267" max="10269" width="0" hidden="1" customWidth="1"/>
    <col min="10273" max="10273" width="3" customWidth="1"/>
    <col min="10501" max="10501" width="14.5546875" bestFit="1" customWidth="1"/>
    <col min="10502" max="10518" width="4.6640625" customWidth="1"/>
    <col min="10519" max="10519" width="5.33203125" customWidth="1"/>
    <col min="10520" max="10522" width="4.6640625" customWidth="1"/>
    <col min="10523" max="10525" width="0" hidden="1" customWidth="1"/>
    <col min="10529" max="10529" width="3" customWidth="1"/>
    <col min="10757" max="10757" width="14.5546875" bestFit="1" customWidth="1"/>
    <col min="10758" max="10774" width="4.6640625" customWidth="1"/>
    <col min="10775" max="10775" width="5.33203125" customWidth="1"/>
    <col min="10776" max="10778" width="4.6640625" customWidth="1"/>
    <col min="10779" max="10781" width="0" hidden="1" customWidth="1"/>
    <col min="10785" max="10785" width="3" customWidth="1"/>
    <col min="11013" max="11013" width="14.5546875" bestFit="1" customWidth="1"/>
    <col min="11014" max="11030" width="4.6640625" customWidth="1"/>
    <col min="11031" max="11031" width="5.33203125" customWidth="1"/>
    <col min="11032" max="11034" width="4.6640625" customWidth="1"/>
    <col min="11035" max="11037" width="0" hidden="1" customWidth="1"/>
    <col min="11041" max="11041" width="3" customWidth="1"/>
    <col min="11269" max="11269" width="14.5546875" bestFit="1" customWidth="1"/>
    <col min="11270" max="11286" width="4.6640625" customWidth="1"/>
    <col min="11287" max="11287" width="5.33203125" customWidth="1"/>
    <col min="11288" max="11290" width="4.6640625" customWidth="1"/>
    <col min="11291" max="11293" width="0" hidden="1" customWidth="1"/>
    <col min="11297" max="11297" width="3" customWidth="1"/>
    <col min="11525" max="11525" width="14.5546875" bestFit="1" customWidth="1"/>
    <col min="11526" max="11542" width="4.6640625" customWidth="1"/>
    <col min="11543" max="11543" width="5.33203125" customWidth="1"/>
    <col min="11544" max="11546" width="4.6640625" customWidth="1"/>
    <col min="11547" max="11549" width="0" hidden="1" customWidth="1"/>
    <col min="11553" max="11553" width="3" customWidth="1"/>
    <col min="11781" max="11781" width="14.5546875" bestFit="1" customWidth="1"/>
    <col min="11782" max="11798" width="4.6640625" customWidth="1"/>
    <col min="11799" max="11799" width="5.33203125" customWidth="1"/>
    <col min="11800" max="11802" width="4.6640625" customWidth="1"/>
    <col min="11803" max="11805" width="0" hidden="1" customWidth="1"/>
    <col min="11809" max="11809" width="3" customWidth="1"/>
    <col min="12037" max="12037" width="14.5546875" bestFit="1" customWidth="1"/>
    <col min="12038" max="12054" width="4.6640625" customWidth="1"/>
    <col min="12055" max="12055" width="5.33203125" customWidth="1"/>
    <col min="12056" max="12058" width="4.6640625" customWidth="1"/>
    <col min="12059" max="12061" width="0" hidden="1" customWidth="1"/>
    <col min="12065" max="12065" width="3" customWidth="1"/>
    <col min="12293" max="12293" width="14.5546875" bestFit="1" customWidth="1"/>
    <col min="12294" max="12310" width="4.6640625" customWidth="1"/>
    <col min="12311" max="12311" width="5.33203125" customWidth="1"/>
    <col min="12312" max="12314" width="4.6640625" customWidth="1"/>
    <col min="12315" max="12317" width="0" hidden="1" customWidth="1"/>
    <col min="12321" max="12321" width="3" customWidth="1"/>
    <col min="12549" max="12549" width="14.5546875" bestFit="1" customWidth="1"/>
    <col min="12550" max="12566" width="4.6640625" customWidth="1"/>
    <col min="12567" max="12567" width="5.33203125" customWidth="1"/>
    <col min="12568" max="12570" width="4.6640625" customWidth="1"/>
    <col min="12571" max="12573" width="0" hidden="1" customWidth="1"/>
    <col min="12577" max="12577" width="3" customWidth="1"/>
    <col min="12805" max="12805" width="14.5546875" bestFit="1" customWidth="1"/>
    <col min="12806" max="12822" width="4.6640625" customWidth="1"/>
    <col min="12823" max="12823" width="5.33203125" customWidth="1"/>
    <col min="12824" max="12826" width="4.6640625" customWidth="1"/>
    <col min="12827" max="12829" width="0" hidden="1" customWidth="1"/>
    <col min="12833" max="12833" width="3" customWidth="1"/>
    <col min="13061" max="13061" width="14.5546875" bestFit="1" customWidth="1"/>
    <col min="13062" max="13078" width="4.6640625" customWidth="1"/>
    <col min="13079" max="13079" width="5.33203125" customWidth="1"/>
    <col min="13080" max="13082" width="4.6640625" customWidth="1"/>
    <col min="13083" max="13085" width="0" hidden="1" customWidth="1"/>
    <col min="13089" max="13089" width="3" customWidth="1"/>
    <col min="13317" max="13317" width="14.5546875" bestFit="1" customWidth="1"/>
    <col min="13318" max="13334" width="4.6640625" customWidth="1"/>
    <col min="13335" max="13335" width="5.33203125" customWidth="1"/>
    <col min="13336" max="13338" width="4.6640625" customWidth="1"/>
    <col min="13339" max="13341" width="0" hidden="1" customWidth="1"/>
    <col min="13345" max="13345" width="3" customWidth="1"/>
    <col min="13573" max="13573" width="14.5546875" bestFit="1" customWidth="1"/>
    <col min="13574" max="13590" width="4.6640625" customWidth="1"/>
    <col min="13591" max="13591" width="5.33203125" customWidth="1"/>
    <col min="13592" max="13594" width="4.6640625" customWidth="1"/>
    <col min="13595" max="13597" width="0" hidden="1" customWidth="1"/>
    <col min="13601" max="13601" width="3" customWidth="1"/>
    <col min="13829" max="13829" width="14.5546875" bestFit="1" customWidth="1"/>
    <col min="13830" max="13846" width="4.6640625" customWidth="1"/>
    <col min="13847" max="13847" width="5.33203125" customWidth="1"/>
    <col min="13848" max="13850" width="4.6640625" customWidth="1"/>
    <col min="13851" max="13853" width="0" hidden="1" customWidth="1"/>
    <col min="13857" max="13857" width="3" customWidth="1"/>
    <col min="14085" max="14085" width="14.5546875" bestFit="1" customWidth="1"/>
    <col min="14086" max="14102" width="4.6640625" customWidth="1"/>
    <col min="14103" max="14103" width="5.33203125" customWidth="1"/>
    <col min="14104" max="14106" width="4.6640625" customWidth="1"/>
    <col min="14107" max="14109" width="0" hidden="1" customWidth="1"/>
    <col min="14113" max="14113" width="3" customWidth="1"/>
    <col min="14341" max="14341" width="14.5546875" bestFit="1" customWidth="1"/>
    <col min="14342" max="14358" width="4.6640625" customWidth="1"/>
    <col min="14359" max="14359" width="5.33203125" customWidth="1"/>
    <col min="14360" max="14362" width="4.6640625" customWidth="1"/>
    <col min="14363" max="14365" width="0" hidden="1" customWidth="1"/>
    <col min="14369" max="14369" width="3" customWidth="1"/>
    <col min="14597" max="14597" width="14.5546875" bestFit="1" customWidth="1"/>
    <col min="14598" max="14614" width="4.6640625" customWidth="1"/>
    <col min="14615" max="14615" width="5.33203125" customWidth="1"/>
    <col min="14616" max="14618" width="4.6640625" customWidth="1"/>
    <col min="14619" max="14621" width="0" hidden="1" customWidth="1"/>
    <col min="14625" max="14625" width="3" customWidth="1"/>
    <col min="14853" max="14853" width="14.5546875" bestFit="1" customWidth="1"/>
    <col min="14854" max="14870" width="4.6640625" customWidth="1"/>
    <col min="14871" max="14871" width="5.33203125" customWidth="1"/>
    <col min="14872" max="14874" width="4.6640625" customWidth="1"/>
    <col min="14875" max="14877" width="0" hidden="1" customWidth="1"/>
    <col min="14881" max="14881" width="3" customWidth="1"/>
    <col min="15109" max="15109" width="14.5546875" bestFit="1" customWidth="1"/>
    <col min="15110" max="15126" width="4.6640625" customWidth="1"/>
    <col min="15127" max="15127" width="5.33203125" customWidth="1"/>
    <col min="15128" max="15130" width="4.6640625" customWidth="1"/>
    <col min="15131" max="15133" width="0" hidden="1" customWidth="1"/>
    <col min="15137" max="15137" width="3" customWidth="1"/>
    <col min="15365" max="15365" width="14.5546875" bestFit="1" customWidth="1"/>
    <col min="15366" max="15382" width="4.6640625" customWidth="1"/>
    <col min="15383" max="15383" width="5.33203125" customWidth="1"/>
    <col min="15384" max="15386" width="4.6640625" customWidth="1"/>
    <col min="15387" max="15389" width="0" hidden="1" customWidth="1"/>
    <col min="15393" max="15393" width="3" customWidth="1"/>
    <col min="15621" max="15621" width="14.5546875" bestFit="1" customWidth="1"/>
    <col min="15622" max="15638" width="4.6640625" customWidth="1"/>
    <col min="15639" max="15639" width="5.33203125" customWidth="1"/>
    <col min="15640" max="15642" width="4.6640625" customWidth="1"/>
    <col min="15643" max="15645" width="0" hidden="1" customWidth="1"/>
    <col min="15649" max="15649" width="3" customWidth="1"/>
    <col min="15877" max="15877" width="14.5546875" bestFit="1" customWidth="1"/>
    <col min="15878" max="15894" width="4.6640625" customWidth="1"/>
    <col min="15895" max="15895" width="5.33203125" customWidth="1"/>
    <col min="15896" max="15898" width="4.6640625" customWidth="1"/>
    <col min="15899" max="15901" width="0" hidden="1" customWidth="1"/>
    <col min="15905" max="15905" width="3" customWidth="1"/>
    <col min="16133" max="16133" width="14.5546875" bestFit="1" customWidth="1"/>
    <col min="16134" max="16150" width="4.6640625" customWidth="1"/>
    <col min="16151" max="16151" width="5.33203125" customWidth="1"/>
    <col min="16152" max="16154" width="4.6640625" customWidth="1"/>
    <col min="16155" max="16157" width="0" hidden="1" customWidth="1"/>
    <col min="16161" max="16161" width="3" customWidth="1"/>
  </cols>
  <sheetData>
    <row r="1" spans="1:36" ht="30" customHeight="1" x14ac:dyDescent="0.3">
      <c r="A1" s="263" t="s">
        <v>125</v>
      </c>
      <c r="B1" s="264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7" t="s">
        <v>39</v>
      </c>
      <c r="P1" s="259"/>
      <c r="Q1" s="261"/>
      <c r="R1" s="267" t="s">
        <v>37</v>
      </c>
      <c r="S1" s="259"/>
      <c r="T1" s="261"/>
      <c r="U1" s="267" t="s">
        <v>91</v>
      </c>
      <c r="V1" s="259"/>
      <c r="W1" s="261"/>
      <c r="X1" s="327" t="s">
        <v>89</v>
      </c>
      <c r="Y1" s="328"/>
      <c r="Z1" s="329"/>
      <c r="AA1" s="327" t="s">
        <v>87</v>
      </c>
      <c r="AB1" s="328"/>
      <c r="AC1" s="329"/>
      <c r="AD1" s="330" t="s">
        <v>22</v>
      </c>
      <c r="AE1" s="332" t="s">
        <v>23</v>
      </c>
      <c r="AF1" s="259" t="s">
        <v>24</v>
      </c>
      <c r="AG1" s="259"/>
      <c r="AH1" s="259"/>
      <c r="AI1" s="261"/>
      <c r="AJ1" t="s">
        <v>126</v>
      </c>
    </row>
    <row r="2" spans="1:36" ht="30" customHeight="1" thickBot="1" x14ac:dyDescent="0.35">
      <c r="A2" s="265"/>
      <c r="B2" s="266"/>
      <c r="C2" s="244" t="str">
        <f>B3</f>
        <v>Volejbal Ostrava A</v>
      </c>
      <c r="D2" s="260"/>
      <c r="E2" s="262"/>
      <c r="F2" s="244" t="str">
        <f>B4</f>
        <v>Blue Volley-ZŠ Formana A</v>
      </c>
      <c r="G2" s="260"/>
      <c r="H2" s="262"/>
      <c r="I2" s="244" t="str">
        <f>B5</f>
        <v>Blue Volley-ZŠ Formana B</v>
      </c>
      <c r="J2" s="260"/>
      <c r="K2" s="262"/>
      <c r="L2" s="244" t="str">
        <f>B6</f>
        <v>Blue Volley-ZŠ Formana C</v>
      </c>
      <c r="M2" s="260"/>
      <c r="N2" s="262"/>
      <c r="O2" s="244" t="str">
        <f>B7</f>
        <v>VK Lvi Praha A</v>
      </c>
      <c r="P2" s="260"/>
      <c r="Q2" s="262"/>
      <c r="R2" s="244" t="str">
        <f>B8</f>
        <v>Green FM A</v>
      </c>
      <c r="S2" s="260"/>
      <c r="T2" s="262"/>
      <c r="U2" s="244" t="str">
        <f>B9</f>
        <v>Red Volley A</v>
      </c>
      <c r="V2" s="260"/>
      <c r="W2" s="262"/>
      <c r="X2" s="244" t="str">
        <f>B10</f>
        <v>Kolín A</v>
      </c>
      <c r="Y2" s="260"/>
      <c r="Z2" s="262"/>
      <c r="AA2" s="244" t="str">
        <f>B11</f>
        <v>Blue Volley-ZŠ Kučery A</v>
      </c>
      <c r="AB2" s="260"/>
      <c r="AC2" s="262"/>
      <c r="AD2" s="331"/>
      <c r="AE2" s="333"/>
      <c r="AF2" s="260"/>
      <c r="AG2" s="260"/>
      <c r="AH2" s="260"/>
      <c r="AI2" s="262"/>
    </row>
    <row r="3" spans="1:36" ht="30" customHeight="1" x14ac:dyDescent="0.3">
      <c r="A3" s="18" t="s">
        <v>18</v>
      </c>
      <c r="B3" s="19" t="s">
        <v>41</v>
      </c>
      <c r="C3" s="203"/>
      <c r="D3" s="202"/>
      <c r="E3" s="201"/>
      <c r="F3" s="23">
        <v>10</v>
      </c>
      <c r="G3" s="24" t="s">
        <v>26</v>
      </c>
      <c r="H3" s="25">
        <v>22</v>
      </c>
      <c r="I3" s="23">
        <v>17</v>
      </c>
      <c r="J3" s="24" t="s">
        <v>26</v>
      </c>
      <c r="K3" s="25">
        <v>18</v>
      </c>
      <c r="L3" s="23">
        <v>15</v>
      </c>
      <c r="M3" s="24" t="s">
        <v>26</v>
      </c>
      <c r="N3" s="25">
        <v>29</v>
      </c>
      <c r="O3" s="23">
        <v>17</v>
      </c>
      <c r="P3" s="24" t="s">
        <v>26</v>
      </c>
      <c r="Q3" s="25">
        <v>32</v>
      </c>
      <c r="R3" s="23">
        <v>14</v>
      </c>
      <c r="S3" s="24" t="s">
        <v>26</v>
      </c>
      <c r="T3" s="25">
        <v>23</v>
      </c>
      <c r="U3" s="23">
        <v>21</v>
      </c>
      <c r="V3" s="24" t="s">
        <v>26</v>
      </c>
      <c r="W3" s="25">
        <v>17</v>
      </c>
      <c r="X3" s="23">
        <v>12</v>
      </c>
      <c r="Y3" s="24" t="s">
        <v>26</v>
      </c>
      <c r="Z3" s="25">
        <v>21</v>
      </c>
      <c r="AA3" s="23">
        <v>11</v>
      </c>
      <c r="AB3" s="24" t="s">
        <v>26</v>
      </c>
      <c r="AC3" s="25">
        <v>15</v>
      </c>
      <c r="AD3" s="98">
        <f t="shared" ref="AD3:AD11" si="0">SUM(IF(C3&gt;E3,1,0),IF(F3&gt;H3,1,0),IF(I3&gt;K3,1,0),IF(L3&gt;N3,1,0),IF(O3&gt;Q3,1,0),IF(R3&gt;T3,1,0),IF(U3&gt;W3,1,0),IF(X3&gt;Z3,1,0),IF(AA3&gt;AC3,1,0),IF(AA3&gt;AC3,1,0))</f>
        <v>1</v>
      </c>
      <c r="AE3" s="76">
        <v>8</v>
      </c>
      <c r="AF3" s="24">
        <f t="shared" ref="AF3:AF11" si="1">C3+F3+I3+L3+O3+R3+U3+X3+AA3</f>
        <v>117</v>
      </c>
      <c r="AG3" s="24" t="s">
        <v>26</v>
      </c>
      <c r="AH3" s="24">
        <f t="shared" ref="AH3:AH11" si="2">E3+H3+K3+N3+Q3+T3+W3+Z3+AC3</f>
        <v>177</v>
      </c>
      <c r="AI3" s="25">
        <f t="shared" ref="AI3:AI11" si="3">AF3/AH3</f>
        <v>0.66101694915254239</v>
      </c>
      <c r="AJ3">
        <v>2</v>
      </c>
    </row>
    <row r="4" spans="1:36" ht="30" customHeight="1" x14ac:dyDescent="0.3">
      <c r="A4" s="34" t="s">
        <v>19</v>
      </c>
      <c r="B4" s="97" t="s">
        <v>123</v>
      </c>
      <c r="C4" s="95">
        <f>H3</f>
        <v>22</v>
      </c>
      <c r="D4" s="96" t="s">
        <v>26</v>
      </c>
      <c r="E4" s="94">
        <f>F3</f>
        <v>10</v>
      </c>
      <c r="F4" s="200"/>
      <c r="G4" s="199"/>
      <c r="H4" s="198"/>
      <c r="I4" s="90">
        <v>21</v>
      </c>
      <c r="J4" s="54" t="s">
        <v>26</v>
      </c>
      <c r="K4" s="89">
        <v>12</v>
      </c>
      <c r="L4" s="90">
        <v>25</v>
      </c>
      <c r="M4" s="54" t="s">
        <v>26</v>
      </c>
      <c r="N4" s="89">
        <v>6</v>
      </c>
      <c r="O4" s="90">
        <v>15</v>
      </c>
      <c r="P4" s="54" t="s">
        <v>26</v>
      </c>
      <c r="Q4" s="89">
        <v>16</v>
      </c>
      <c r="R4" s="90">
        <v>21</v>
      </c>
      <c r="S4" s="54" t="s">
        <v>26</v>
      </c>
      <c r="T4" s="89">
        <v>11</v>
      </c>
      <c r="U4" s="90">
        <v>17</v>
      </c>
      <c r="V4" s="54" t="s">
        <v>26</v>
      </c>
      <c r="W4" s="89">
        <v>8</v>
      </c>
      <c r="X4" s="90">
        <v>15</v>
      </c>
      <c r="Y4" s="54" t="s">
        <v>26</v>
      </c>
      <c r="Z4" s="89">
        <v>8</v>
      </c>
      <c r="AA4" s="90">
        <v>25</v>
      </c>
      <c r="AB4" s="54" t="s">
        <v>26</v>
      </c>
      <c r="AC4" s="89">
        <v>8</v>
      </c>
      <c r="AD4" s="88">
        <f t="shared" si="0"/>
        <v>8</v>
      </c>
      <c r="AE4" s="197">
        <v>2</v>
      </c>
      <c r="AF4" s="54">
        <f t="shared" si="1"/>
        <v>161</v>
      </c>
      <c r="AG4" s="54" t="s">
        <v>26</v>
      </c>
      <c r="AH4" s="54">
        <f t="shared" si="2"/>
        <v>79</v>
      </c>
      <c r="AI4" s="89">
        <f t="shared" si="3"/>
        <v>2.037974683544304</v>
      </c>
      <c r="AJ4">
        <f>8+2</f>
        <v>10</v>
      </c>
    </row>
    <row r="5" spans="1:36" ht="30" customHeight="1" x14ac:dyDescent="0.3">
      <c r="A5" s="34" t="s">
        <v>20</v>
      </c>
      <c r="B5" s="97" t="s">
        <v>118</v>
      </c>
      <c r="C5" s="95">
        <f>K3</f>
        <v>18</v>
      </c>
      <c r="D5" s="96" t="s">
        <v>26</v>
      </c>
      <c r="E5" s="94">
        <f>I3</f>
        <v>17</v>
      </c>
      <c r="F5" s="95">
        <f>K4</f>
        <v>12</v>
      </c>
      <c r="G5" s="96" t="s">
        <v>26</v>
      </c>
      <c r="H5" s="94">
        <f>I4</f>
        <v>21</v>
      </c>
      <c r="I5" s="200"/>
      <c r="J5" s="199"/>
      <c r="K5" s="198"/>
      <c r="L5" s="90">
        <v>20</v>
      </c>
      <c r="M5" s="54" t="s">
        <v>26</v>
      </c>
      <c r="N5" s="89">
        <v>10</v>
      </c>
      <c r="O5" s="90">
        <v>12</v>
      </c>
      <c r="P5" s="54" t="s">
        <v>26</v>
      </c>
      <c r="Q5" s="89">
        <v>26</v>
      </c>
      <c r="R5" s="90">
        <v>12</v>
      </c>
      <c r="S5" s="54" t="s">
        <v>26</v>
      </c>
      <c r="T5" s="89">
        <v>7</v>
      </c>
      <c r="U5" s="90">
        <v>16</v>
      </c>
      <c r="V5" s="54" t="s">
        <v>26</v>
      </c>
      <c r="W5" s="89">
        <v>6</v>
      </c>
      <c r="X5" s="90">
        <v>22</v>
      </c>
      <c r="Y5" s="54" t="s">
        <v>26</v>
      </c>
      <c r="Z5" s="89">
        <v>14</v>
      </c>
      <c r="AA5" s="90">
        <v>20</v>
      </c>
      <c r="AB5" s="54" t="s">
        <v>26</v>
      </c>
      <c r="AC5" s="89">
        <v>10</v>
      </c>
      <c r="AD5" s="88">
        <f t="shared" si="0"/>
        <v>7</v>
      </c>
      <c r="AE5" s="197">
        <v>3</v>
      </c>
      <c r="AF5" s="54">
        <f t="shared" si="1"/>
        <v>132</v>
      </c>
      <c r="AG5" s="54" t="s">
        <v>26</v>
      </c>
      <c r="AH5" s="54">
        <f t="shared" si="2"/>
        <v>111</v>
      </c>
      <c r="AI5" s="89">
        <f t="shared" si="3"/>
        <v>1.1891891891891893</v>
      </c>
      <c r="AJ5">
        <f>7+1</f>
        <v>8</v>
      </c>
    </row>
    <row r="6" spans="1:36" ht="30" customHeight="1" x14ac:dyDescent="0.3">
      <c r="A6" s="34" t="s">
        <v>21</v>
      </c>
      <c r="B6" s="97" t="s">
        <v>122</v>
      </c>
      <c r="C6" s="95">
        <f>N3</f>
        <v>29</v>
      </c>
      <c r="D6" s="96" t="s">
        <v>26</v>
      </c>
      <c r="E6" s="94">
        <f>L3</f>
        <v>15</v>
      </c>
      <c r="F6" s="95">
        <f>N4</f>
        <v>6</v>
      </c>
      <c r="G6" s="96" t="s">
        <v>26</v>
      </c>
      <c r="H6" s="94">
        <f>L4</f>
        <v>25</v>
      </c>
      <c r="I6" s="95">
        <f>N5</f>
        <v>10</v>
      </c>
      <c r="J6" s="96" t="s">
        <v>26</v>
      </c>
      <c r="K6" s="94">
        <f>L5</f>
        <v>20</v>
      </c>
      <c r="L6" s="200"/>
      <c r="M6" s="199"/>
      <c r="N6" s="198"/>
      <c r="O6" s="90">
        <v>8</v>
      </c>
      <c r="P6" s="54" t="s">
        <v>26</v>
      </c>
      <c r="Q6" s="89">
        <v>14</v>
      </c>
      <c r="R6" s="90">
        <v>8</v>
      </c>
      <c r="S6" s="54" t="s">
        <v>26</v>
      </c>
      <c r="T6" s="89">
        <v>17</v>
      </c>
      <c r="U6" s="90">
        <v>8</v>
      </c>
      <c r="V6" s="54" t="s">
        <v>26</v>
      </c>
      <c r="W6" s="89">
        <v>7</v>
      </c>
      <c r="X6" s="90">
        <v>24</v>
      </c>
      <c r="Y6" s="54" t="s">
        <v>26</v>
      </c>
      <c r="Z6" s="89">
        <v>19</v>
      </c>
      <c r="AA6" s="90">
        <v>15</v>
      </c>
      <c r="AB6" s="54" t="s">
        <v>26</v>
      </c>
      <c r="AC6" s="89">
        <v>14</v>
      </c>
      <c r="AD6" s="88">
        <f t="shared" si="0"/>
        <v>5</v>
      </c>
      <c r="AE6" s="197">
        <v>6</v>
      </c>
      <c r="AF6" s="54">
        <f t="shared" si="1"/>
        <v>108</v>
      </c>
      <c r="AG6" s="54" t="s">
        <v>26</v>
      </c>
      <c r="AH6" s="54">
        <f t="shared" si="2"/>
        <v>131</v>
      </c>
      <c r="AI6" s="89">
        <f t="shared" si="3"/>
        <v>0.82442748091603058</v>
      </c>
      <c r="AJ6">
        <v>4</v>
      </c>
    </row>
    <row r="7" spans="1:36" ht="30" customHeight="1" x14ac:dyDescent="0.3">
      <c r="A7" s="34" t="s">
        <v>39</v>
      </c>
      <c r="B7" s="97" t="s">
        <v>117</v>
      </c>
      <c r="C7" s="95">
        <f>Q3</f>
        <v>32</v>
      </c>
      <c r="D7" s="96" t="s">
        <v>26</v>
      </c>
      <c r="E7" s="94">
        <f>O3</f>
        <v>17</v>
      </c>
      <c r="F7" s="95">
        <f>Q4</f>
        <v>16</v>
      </c>
      <c r="G7" s="96" t="s">
        <v>26</v>
      </c>
      <c r="H7" s="94">
        <f>O4</f>
        <v>15</v>
      </c>
      <c r="I7" s="95">
        <f>Q5</f>
        <v>26</v>
      </c>
      <c r="J7" s="96" t="s">
        <v>26</v>
      </c>
      <c r="K7" s="94">
        <f>O5</f>
        <v>12</v>
      </c>
      <c r="L7" s="95">
        <f>Q6</f>
        <v>14</v>
      </c>
      <c r="M7" s="96" t="s">
        <v>26</v>
      </c>
      <c r="N7" s="94">
        <f>O6</f>
        <v>8</v>
      </c>
      <c r="O7" s="200"/>
      <c r="P7" s="199"/>
      <c r="Q7" s="198"/>
      <c r="R7" s="90">
        <v>22</v>
      </c>
      <c r="S7" s="54" t="s">
        <v>26</v>
      </c>
      <c r="T7" s="89">
        <v>7</v>
      </c>
      <c r="U7" s="90">
        <v>36</v>
      </c>
      <c r="V7" s="54" t="s">
        <v>26</v>
      </c>
      <c r="W7" s="89">
        <v>5</v>
      </c>
      <c r="X7" s="90">
        <v>26</v>
      </c>
      <c r="Y7" s="54" t="s">
        <v>26</v>
      </c>
      <c r="Z7" s="89">
        <v>17</v>
      </c>
      <c r="AA7" s="90">
        <v>41</v>
      </c>
      <c r="AB7" s="54" t="s">
        <v>26</v>
      </c>
      <c r="AC7" s="89">
        <v>3</v>
      </c>
      <c r="AD7" s="88">
        <f t="shared" si="0"/>
        <v>9</v>
      </c>
      <c r="AE7" s="197">
        <v>1</v>
      </c>
      <c r="AF7" s="54">
        <f t="shared" si="1"/>
        <v>213</v>
      </c>
      <c r="AG7" s="54" t="s">
        <v>26</v>
      </c>
      <c r="AH7" s="54">
        <f t="shared" si="2"/>
        <v>84</v>
      </c>
      <c r="AI7" s="89">
        <f t="shared" si="3"/>
        <v>2.5357142857142856</v>
      </c>
      <c r="AJ7">
        <f>9+3</f>
        <v>12</v>
      </c>
    </row>
    <row r="8" spans="1:36" ht="30" customHeight="1" x14ac:dyDescent="0.3">
      <c r="A8" s="34" t="s">
        <v>37</v>
      </c>
      <c r="B8" s="134" t="s">
        <v>121</v>
      </c>
      <c r="C8" s="95">
        <f>T3</f>
        <v>23</v>
      </c>
      <c r="D8" s="96" t="s">
        <v>26</v>
      </c>
      <c r="E8" s="94">
        <f>R3</f>
        <v>14</v>
      </c>
      <c r="F8" s="95">
        <f>T4</f>
        <v>11</v>
      </c>
      <c r="G8" s="96" t="s">
        <v>26</v>
      </c>
      <c r="H8" s="94">
        <v>2</v>
      </c>
      <c r="I8" s="95">
        <f>T5</f>
        <v>7</v>
      </c>
      <c r="J8" s="96" t="s">
        <v>26</v>
      </c>
      <c r="K8" s="94">
        <f>R5</f>
        <v>12</v>
      </c>
      <c r="L8" s="95">
        <f>T6</f>
        <v>17</v>
      </c>
      <c r="M8" s="96" t="s">
        <v>26</v>
      </c>
      <c r="N8" s="94">
        <f>R6</f>
        <v>8</v>
      </c>
      <c r="O8" s="95">
        <f>T7</f>
        <v>7</v>
      </c>
      <c r="P8" s="96" t="s">
        <v>26</v>
      </c>
      <c r="Q8" s="94">
        <f>R7</f>
        <v>22</v>
      </c>
      <c r="R8" s="200"/>
      <c r="S8" s="199"/>
      <c r="T8" s="198"/>
      <c r="U8" s="90">
        <v>23</v>
      </c>
      <c r="V8" s="54" t="s">
        <v>26</v>
      </c>
      <c r="W8" s="89">
        <v>20</v>
      </c>
      <c r="X8" s="90">
        <v>15</v>
      </c>
      <c r="Y8" s="54" t="s">
        <v>26</v>
      </c>
      <c r="Z8" s="89">
        <v>19</v>
      </c>
      <c r="AA8" s="90">
        <v>24</v>
      </c>
      <c r="AB8" s="54" t="s">
        <v>26</v>
      </c>
      <c r="AC8" s="89">
        <v>16</v>
      </c>
      <c r="AD8" s="88">
        <f t="shared" si="0"/>
        <v>6</v>
      </c>
      <c r="AE8" s="197">
        <v>4</v>
      </c>
      <c r="AF8" s="54">
        <f t="shared" si="1"/>
        <v>127</v>
      </c>
      <c r="AG8" s="54" t="s">
        <v>26</v>
      </c>
      <c r="AH8" s="54">
        <f t="shared" si="2"/>
        <v>113</v>
      </c>
      <c r="AI8" s="89">
        <f t="shared" si="3"/>
        <v>1.1238938053097345</v>
      </c>
      <c r="AJ8">
        <v>6</v>
      </c>
    </row>
    <row r="9" spans="1:36" ht="30" customHeight="1" x14ac:dyDescent="0.3">
      <c r="A9" s="34" t="s">
        <v>91</v>
      </c>
      <c r="B9" s="134" t="s">
        <v>45</v>
      </c>
      <c r="C9" s="95">
        <f>W3</f>
        <v>17</v>
      </c>
      <c r="D9" s="96" t="s">
        <v>26</v>
      </c>
      <c r="E9" s="94">
        <f>U3</f>
        <v>21</v>
      </c>
      <c r="F9" s="95">
        <f>W4</f>
        <v>8</v>
      </c>
      <c r="G9" s="96" t="s">
        <v>26</v>
      </c>
      <c r="H9" s="94">
        <f>U4</f>
        <v>17</v>
      </c>
      <c r="I9" s="95">
        <f>W5</f>
        <v>6</v>
      </c>
      <c r="J9" s="96" t="s">
        <v>26</v>
      </c>
      <c r="K9" s="94">
        <f>U5</f>
        <v>16</v>
      </c>
      <c r="L9" s="95">
        <f>W6</f>
        <v>7</v>
      </c>
      <c r="M9" s="96" t="s">
        <v>26</v>
      </c>
      <c r="N9" s="94">
        <f>U6</f>
        <v>8</v>
      </c>
      <c r="O9" s="95">
        <f>W7</f>
        <v>5</v>
      </c>
      <c r="P9" s="96" t="s">
        <v>26</v>
      </c>
      <c r="Q9" s="94">
        <f>U7</f>
        <v>36</v>
      </c>
      <c r="R9" s="95">
        <f>W8</f>
        <v>20</v>
      </c>
      <c r="S9" s="96" t="s">
        <v>26</v>
      </c>
      <c r="T9" s="94">
        <f>U8</f>
        <v>23</v>
      </c>
      <c r="U9" s="200"/>
      <c r="V9" s="199"/>
      <c r="W9" s="198"/>
      <c r="X9" s="90">
        <v>14</v>
      </c>
      <c r="Y9" s="54" t="s">
        <v>26</v>
      </c>
      <c r="Z9" s="89">
        <v>31</v>
      </c>
      <c r="AA9" s="90">
        <v>16</v>
      </c>
      <c r="AB9" s="54" t="s">
        <v>26</v>
      </c>
      <c r="AC9" s="89">
        <v>17</v>
      </c>
      <c r="AD9" s="88">
        <f t="shared" si="0"/>
        <v>0</v>
      </c>
      <c r="AE9" s="197">
        <v>9</v>
      </c>
      <c r="AF9" s="54">
        <f t="shared" si="1"/>
        <v>93</v>
      </c>
      <c r="AG9" s="54" t="s">
        <v>26</v>
      </c>
      <c r="AH9" s="54">
        <f t="shared" si="2"/>
        <v>169</v>
      </c>
      <c r="AI9" s="89">
        <f t="shared" si="3"/>
        <v>0.55029585798816572</v>
      </c>
      <c r="AJ9">
        <v>1</v>
      </c>
    </row>
    <row r="10" spans="1:36" ht="30" customHeight="1" x14ac:dyDescent="0.3">
      <c r="A10" s="34" t="s">
        <v>89</v>
      </c>
      <c r="B10" s="134" t="s">
        <v>43</v>
      </c>
      <c r="C10" s="95">
        <f>Z3</f>
        <v>21</v>
      </c>
      <c r="D10" s="96" t="s">
        <v>26</v>
      </c>
      <c r="E10" s="94">
        <f>X3</f>
        <v>12</v>
      </c>
      <c r="F10" s="95">
        <f>Z4</f>
        <v>8</v>
      </c>
      <c r="G10" s="96" t="s">
        <v>26</v>
      </c>
      <c r="H10" s="94">
        <f>X4</f>
        <v>15</v>
      </c>
      <c r="I10" s="95">
        <f>Z5</f>
        <v>14</v>
      </c>
      <c r="J10" s="96" t="s">
        <v>26</v>
      </c>
      <c r="K10" s="94">
        <f>X5</f>
        <v>22</v>
      </c>
      <c r="L10" s="95">
        <f>Z6</f>
        <v>19</v>
      </c>
      <c r="M10" s="96" t="s">
        <v>26</v>
      </c>
      <c r="N10" s="94">
        <f>X6</f>
        <v>24</v>
      </c>
      <c r="O10" s="95">
        <f>Z7</f>
        <v>17</v>
      </c>
      <c r="P10" s="96" t="s">
        <v>26</v>
      </c>
      <c r="Q10" s="94">
        <f>X7</f>
        <v>26</v>
      </c>
      <c r="R10" s="95">
        <f>Z8</f>
        <v>19</v>
      </c>
      <c r="S10" s="96" t="s">
        <v>26</v>
      </c>
      <c r="T10" s="94">
        <f>X8</f>
        <v>15</v>
      </c>
      <c r="U10" s="95">
        <f>Z9</f>
        <v>31</v>
      </c>
      <c r="V10" s="96" t="s">
        <v>26</v>
      </c>
      <c r="W10" s="94">
        <f>X9</f>
        <v>14</v>
      </c>
      <c r="X10" s="200"/>
      <c r="Y10" s="199"/>
      <c r="Z10" s="198"/>
      <c r="AA10" s="90">
        <v>18</v>
      </c>
      <c r="AB10" s="54" t="s">
        <v>26</v>
      </c>
      <c r="AC10" s="89">
        <v>6</v>
      </c>
      <c r="AD10" s="88">
        <f t="shared" si="0"/>
        <v>5</v>
      </c>
      <c r="AE10" s="197">
        <v>5</v>
      </c>
      <c r="AF10" s="54">
        <f t="shared" si="1"/>
        <v>147</v>
      </c>
      <c r="AG10" s="54" t="s">
        <v>26</v>
      </c>
      <c r="AH10" s="54">
        <f t="shared" si="2"/>
        <v>134</v>
      </c>
      <c r="AI10" s="89">
        <f t="shared" si="3"/>
        <v>1.0970149253731343</v>
      </c>
      <c r="AJ10">
        <v>5</v>
      </c>
    </row>
    <row r="11" spans="1:36" ht="30" customHeight="1" thickBot="1" x14ac:dyDescent="0.35">
      <c r="A11" s="17" t="s">
        <v>87</v>
      </c>
      <c r="B11" s="132" t="s">
        <v>120</v>
      </c>
      <c r="C11" s="56">
        <f>AC3</f>
        <v>15</v>
      </c>
      <c r="D11" s="57" t="s">
        <v>26</v>
      </c>
      <c r="E11" s="58">
        <f>AA3</f>
        <v>11</v>
      </c>
      <c r="F11" s="56">
        <f>AC4</f>
        <v>8</v>
      </c>
      <c r="G11" s="57" t="s">
        <v>26</v>
      </c>
      <c r="H11" s="58">
        <f>AA4</f>
        <v>25</v>
      </c>
      <c r="I11" s="56">
        <f>AC5</f>
        <v>10</v>
      </c>
      <c r="J11" s="57" t="s">
        <v>26</v>
      </c>
      <c r="K11" s="58">
        <f>AA5</f>
        <v>20</v>
      </c>
      <c r="L11" s="56">
        <f>AC6</f>
        <v>14</v>
      </c>
      <c r="M11" s="57" t="s">
        <v>26</v>
      </c>
      <c r="N11" s="58">
        <f>AA6</f>
        <v>15</v>
      </c>
      <c r="O11" s="56">
        <f>AC7</f>
        <v>3</v>
      </c>
      <c r="P11" s="57" t="s">
        <v>26</v>
      </c>
      <c r="Q11" s="58">
        <f>AA7</f>
        <v>41</v>
      </c>
      <c r="R11" s="56">
        <f>AC8</f>
        <v>16</v>
      </c>
      <c r="S11" s="57" t="s">
        <v>26</v>
      </c>
      <c r="T11" s="58">
        <f>AA8</f>
        <v>24</v>
      </c>
      <c r="U11" s="56">
        <f>AC9</f>
        <v>17</v>
      </c>
      <c r="V11" s="57" t="s">
        <v>26</v>
      </c>
      <c r="W11" s="58">
        <f>AA9</f>
        <v>16</v>
      </c>
      <c r="X11" s="56">
        <f>AC10</f>
        <v>6</v>
      </c>
      <c r="Y11" s="57" t="s">
        <v>26</v>
      </c>
      <c r="Z11" s="58">
        <f>AA10</f>
        <v>18</v>
      </c>
      <c r="AA11" s="196"/>
      <c r="AB11" s="195"/>
      <c r="AC11" s="194"/>
      <c r="AD11" s="82">
        <f t="shared" si="0"/>
        <v>2</v>
      </c>
      <c r="AE11" s="193">
        <v>7</v>
      </c>
      <c r="AF11" s="80">
        <f t="shared" si="1"/>
        <v>89</v>
      </c>
      <c r="AG11" s="80" t="s">
        <v>26</v>
      </c>
      <c r="AH11" s="80">
        <f t="shared" si="2"/>
        <v>170</v>
      </c>
      <c r="AI11" s="79">
        <f t="shared" si="3"/>
        <v>0.52352941176470591</v>
      </c>
      <c r="AJ11">
        <v>3</v>
      </c>
    </row>
  </sheetData>
  <mergeCells count="22">
    <mergeCell ref="AE1:AE2"/>
    <mergeCell ref="AF1:AI2"/>
    <mergeCell ref="C2:E2"/>
    <mergeCell ref="F2:H2"/>
    <mergeCell ref="I2:K2"/>
    <mergeCell ref="L2:N2"/>
    <mergeCell ref="O2:Q2"/>
    <mergeCell ref="R2:T2"/>
    <mergeCell ref="U2:W2"/>
    <mergeCell ref="X2:Z2"/>
    <mergeCell ref="AA2:AC2"/>
    <mergeCell ref="R1:T1"/>
    <mergeCell ref="U1:W1"/>
    <mergeCell ref="X1:Z1"/>
    <mergeCell ref="AA1:AC1"/>
    <mergeCell ref="AD1:AD2"/>
    <mergeCell ref="O1:Q1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96A68-6A18-4E7E-B179-CB296CDF0494}">
  <dimension ref="B2:F13"/>
  <sheetViews>
    <sheetView workbookViewId="0">
      <selection activeCell="B16" sqref="B16"/>
    </sheetView>
  </sheetViews>
  <sheetFormatPr defaultRowHeight="14.4" x14ac:dyDescent="0.3"/>
  <cols>
    <col min="2" max="2" width="22.88671875" bestFit="1" customWidth="1"/>
    <col min="3" max="4" width="8.88671875" style="109"/>
    <col min="5" max="5" width="6.77734375" style="109" bestFit="1" customWidth="1"/>
  </cols>
  <sheetData>
    <row r="2" spans="2:6" x14ac:dyDescent="0.3">
      <c r="B2" s="204" t="s">
        <v>129</v>
      </c>
      <c r="C2" s="109" t="s">
        <v>127</v>
      </c>
      <c r="D2" s="109" t="s">
        <v>128</v>
      </c>
      <c r="E2" s="205" t="s">
        <v>130</v>
      </c>
      <c r="F2" s="204" t="s">
        <v>131</v>
      </c>
    </row>
    <row r="3" spans="2:6" x14ac:dyDescent="0.3">
      <c r="E3" s="205"/>
      <c r="F3" s="204"/>
    </row>
    <row r="4" spans="2:6" x14ac:dyDescent="0.3">
      <c r="B4" s="104" t="s">
        <v>41</v>
      </c>
      <c r="C4" s="109">
        <v>2</v>
      </c>
      <c r="D4" s="109">
        <v>2</v>
      </c>
      <c r="E4" s="205">
        <f>C4+D4</f>
        <v>4</v>
      </c>
      <c r="F4" s="204" t="s">
        <v>132</v>
      </c>
    </row>
    <row r="5" spans="2:6" x14ac:dyDescent="0.3">
      <c r="B5" s="211" t="s">
        <v>118</v>
      </c>
      <c r="C5" s="109">
        <f>4+2</f>
        <v>6</v>
      </c>
      <c r="D5" s="109">
        <v>8</v>
      </c>
      <c r="E5" s="205">
        <f t="shared" ref="E5:E13" si="0">C5+D5</f>
        <v>14</v>
      </c>
      <c r="F5" s="210" t="s">
        <v>20</v>
      </c>
    </row>
    <row r="6" spans="2:6" x14ac:dyDescent="0.3">
      <c r="B6" s="206" t="s">
        <v>117</v>
      </c>
      <c r="C6" s="109">
        <f>5+3</f>
        <v>8</v>
      </c>
      <c r="D6" s="109">
        <v>12</v>
      </c>
      <c r="E6" s="205">
        <f t="shared" si="0"/>
        <v>20</v>
      </c>
      <c r="F6" s="207" t="s">
        <v>18</v>
      </c>
    </row>
    <row r="7" spans="2:6" x14ac:dyDescent="0.3">
      <c r="B7" s="104" t="s">
        <v>116</v>
      </c>
      <c r="C7" s="109">
        <v>1</v>
      </c>
      <c r="D7" s="109">
        <v>0</v>
      </c>
      <c r="E7" s="205">
        <f t="shared" si="0"/>
        <v>1</v>
      </c>
      <c r="F7" s="204" t="s">
        <v>85</v>
      </c>
    </row>
    <row r="8" spans="2:6" x14ac:dyDescent="0.3">
      <c r="B8" s="104" t="s">
        <v>45</v>
      </c>
      <c r="C8" s="109">
        <f>3+1</f>
        <v>4</v>
      </c>
      <c r="D8" s="109">
        <v>1</v>
      </c>
      <c r="E8" s="205">
        <f t="shared" si="0"/>
        <v>5</v>
      </c>
      <c r="F8" s="204" t="s">
        <v>91</v>
      </c>
    </row>
    <row r="9" spans="2:6" x14ac:dyDescent="0.3">
      <c r="B9" s="104" t="s">
        <v>43</v>
      </c>
      <c r="C9" s="109">
        <f>4+2</f>
        <v>6</v>
      </c>
      <c r="D9" s="109">
        <v>5</v>
      </c>
      <c r="E9" s="205">
        <f t="shared" si="0"/>
        <v>11</v>
      </c>
      <c r="F9" s="204" t="s">
        <v>21</v>
      </c>
    </row>
    <row r="10" spans="2:6" x14ac:dyDescent="0.3">
      <c r="B10" s="209" t="s">
        <v>123</v>
      </c>
      <c r="C10" s="109">
        <f>5+3</f>
        <v>8</v>
      </c>
      <c r="D10" s="109">
        <v>10</v>
      </c>
      <c r="E10" s="205">
        <f t="shared" si="0"/>
        <v>18</v>
      </c>
      <c r="F10" s="208" t="s">
        <v>19</v>
      </c>
    </row>
    <row r="11" spans="2:6" x14ac:dyDescent="0.3">
      <c r="B11" s="104" t="s">
        <v>122</v>
      </c>
      <c r="C11" s="109">
        <v>2</v>
      </c>
      <c r="D11" s="109">
        <v>4</v>
      </c>
      <c r="E11" s="205">
        <f t="shared" si="0"/>
        <v>6</v>
      </c>
      <c r="F11" s="204" t="s">
        <v>37</v>
      </c>
    </row>
    <row r="12" spans="2:6" x14ac:dyDescent="0.3">
      <c r="B12" s="104" t="s">
        <v>121</v>
      </c>
      <c r="C12" s="109">
        <f>3+1</f>
        <v>4</v>
      </c>
      <c r="D12" s="109">
        <v>6</v>
      </c>
      <c r="E12" s="205">
        <f t="shared" si="0"/>
        <v>10</v>
      </c>
      <c r="F12" s="204" t="s">
        <v>39</v>
      </c>
    </row>
    <row r="13" spans="2:6" x14ac:dyDescent="0.3">
      <c r="B13" s="104" t="s">
        <v>120</v>
      </c>
      <c r="C13" s="109">
        <v>1</v>
      </c>
      <c r="D13" s="109">
        <v>3</v>
      </c>
      <c r="E13" s="205">
        <f t="shared" si="0"/>
        <v>4</v>
      </c>
      <c r="F13" s="204" t="s">
        <v>132</v>
      </c>
    </row>
  </sheetData>
  <pageMargins left="0.7" right="0.7" top="0.78740157499999996" bottom="0.78740157499999996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62E2A-4019-4069-B49A-7B6C26712132}">
  <sheetPr>
    <tabColor theme="4" tint="0.59999389629810485"/>
  </sheetPr>
  <dimension ref="A1"/>
  <sheetViews>
    <sheetView workbookViewId="0">
      <selection activeCell="P12" sqref="P12"/>
    </sheetView>
  </sheetViews>
  <sheetFormatPr defaultRowHeight="14.4" x14ac:dyDescent="0.3"/>
  <sheetData/>
  <pageMargins left="0.7" right="0.7" top="0.78740157499999996" bottom="0.78740157499999996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00757-4CB1-4D9F-A7EB-A0A0FEDC0EB2}">
  <sheetPr>
    <tabColor theme="4" tint="0.59999389629810485"/>
    <pageSetUpPr fitToPage="1"/>
  </sheetPr>
  <dimension ref="A1:T6"/>
  <sheetViews>
    <sheetView workbookViewId="0">
      <selection activeCell="G13" sqref="G13"/>
    </sheetView>
  </sheetViews>
  <sheetFormatPr defaultRowHeight="14.4" x14ac:dyDescent="0.3"/>
  <cols>
    <col min="1" max="1" width="5.5546875" style="78" customWidth="1"/>
    <col min="2" max="2" width="20.44140625" style="78" customWidth="1"/>
    <col min="3" max="13" width="5" style="78" customWidth="1"/>
    <col min="14" max="14" width="5.33203125" style="78" customWidth="1"/>
    <col min="15" max="17" width="8" style="78" customWidth="1"/>
    <col min="18" max="18" width="2.33203125" style="78" customWidth="1"/>
    <col min="19" max="19" width="8" style="78" customWidth="1"/>
    <col min="20" max="20" width="10" style="78" customWidth="1"/>
    <col min="21" max="245" width="8.88671875" style="78"/>
    <col min="246" max="246" width="14.5546875" style="78" bestFit="1" customWidth="1"/>
    <col min="247" max="261" width="5" style="78" customWidth="1"/>
    <col min="262" max="270" width="0" style="78" hidden="1" customWidth="1"/>
    <col min="271" max="273" width="8" style="78" customWidth="1"/>
    <col min="274" max="274" width="2.33203125" style="78" customWidth="1"/>
    <col min="275" max="276" width="8" style="78" customWidth="1"/>
    <col min="277" max="501" width="8.88671875" style="78"/>
    <col min="502" max="502" width="14.5546875" style="78" bestFit="1" customWidth="1"/>
    <col min="503" max="517" width="5" style="78" customWidth="1"/>
    <col min="518" max="526" width="0" style="78" hidden="1" customWidth="1"/>
    <col min="527" max="529" width="8" style="78" customWidth="1"/>
    <col min="530" max="530" width="2.33203125" style="78" customWidth="1"/>
    <col min="531" max="532" width="8" style="78" customWidth="1"/>
    <col min="533" max="757" width="8.88671875" style="78"/>
    <col min="758" max="758" width="14.5546875" style="78" bestFit="1" customWidth="1"/>
    <col min="759" max="773" width="5" style="78" customWidth="1"/>
    <col min="774" max="782" width="0" style="78" hidden="1" customWidth="1"/>
    <col min="783" max="785" width="8" style="78" customWidth="1"/>
    <col min="786" max="786" width="2.33203125" style="78" customWidth="1"/>
    <col min="787" max="788" width="8" style="78" customWidth="1"/>
    <col min="789" max="1013" width="8.88671875" style="78"/>
    <col min="1014" max="1014" width="14.5546875" style="78" bestFit="1" customWidth="1"/>
    <col min="1015" max="1029" width="5" style="78" customWidth="1"/>
    <col min="1030" max="1038" width="0" style="78" hidden="1" customWidth="1"/>
    <col min="1039" max="1041" width="8" style="78" customWidth="1"/>
    <col min="1042" max="1042" width="2.33203125" style="78" customWidth="1"/>
    <col min="1043" max="1044" width="8" style="78" customWidth="1"/>
    <col min="1045" max="1269" width="8.88671875" style="78"/>
    <col min="1270" max="1270" width="14.5546875" style="78" bestFit="1" customWidth="1"/>
    <col min="1271" max="1285" width="5" style="78" customWidth="1"/>
    <col min="1286" max="1294" width="0" style="78" hidden="1" customWidth="1"/>
    <col min="1295" max="1297" width="8" style="78" customWidth="1"/>
    <col min="1298" max="1298" width="2.33203125" style="78" customWidth="1"/>
    <col min="1299" max="1300" width="8" style="78" customWidth="1"/>
    <col min="1301" max="1525" width="8.88671875" style="78"/>
    <col min="1526" max="1526" width="14.5546875" style="78" bestFit="1" customWidth="1"/>
    <col min="1527" max="1541" width="5" style="78" customWidth="1"/>
    <col min="1542" max="1550" width="0" style="78" hidden="1" customWidth="1"/>
    <col min="1551" max="1553" width="8" style="78" customWidth="1"/>
    <col min="1554" max="1554" width="2.33203125" style="78" customWidth="1"/>
    <col min="1555" max="1556" width="8" style="78" customWidth="1"/>
    <col min="1557" max="1781" width="8.88671875" style="78"/>
    <col min="1782" max="1782" width="14.5546875" style="78" bestFit="1" customWidth="1"/>
    <col min="1783" max="1797" width="5" style="78" customWidth="1"/>
    <col min="1798" max="1806" width="0" style="78" hidden="1" customWidth="1"/>
    <col min="1807" max="1809" width="8" style="78" customWidth="1"/>
    <col min="1810" max="1810" width="2.33203125" style="78" customWidth="1"/>
    <col min="1811" max="1812" width="8" style="78" customWidth="1"/>
    <col min="1813" max="2037" width="8.88671875" style="78"/>
    <col min="2038" max="2038" width="14.5546875" style="78" bestFit="1" customWidth="1"/>
    <col min="2039" max="2053" width="5" style="78" customWidth="1"/>
    <col min="2054" max="2062" width="0" style="78" hidden="1" customWidth="1"/>
    <col min="2063" max="2065" width="8" style="78" customWidth="1"/>
    <col min="2066" max="2066" width="2.33203125" style="78" customWidth="1"/>
    <col min="2067" max="2068" width="8" style="78" customWidth="1"/>
    <col min="2069" max="2293" width="8.88671875" style="78"/>
    <col min="2294" max="2294" width="14.5546875" style="78" bestFit="1" customWidth="1"/>
    <col min="2295" max="2309" width="5" style="78" customWidth="1"/>
    <col min="2310" max="2318" width="0" style="78" hidden="1" customWidth="1"/>
    <col min="2319" max="2321" width="8" style="78" customWidth="1"/>
    <col min="2322" max="2322" width="2.33203125" style="78" customWidth="1"/>
    <col min="2323" max="2324" width="8" style="78" customWidth="1"/>
    <col min="2325" max="2549" width="8.88671875" style="78"/>
    <col min="2550" max="2550" width="14.5546875" style="78" bestFit="1" customWidth="1"/>
    <col min="2551" max="2565" width="5" style="78" customWidth="1"/>
    <col min="2566" max="2574" width="0" style="78" hidden="1" customWidth="1"/>
    <col min="2575" max="2577" width="8" style="78" customWidth="1"/>
    <col min="2578" max="2578" width="2.33203125" style="78" customWidth="1"/>
    <col min="2579" max="2580" width="8" style="78" customWidth="1"/>
    <col min="2581" max="2805" width="8.88671875" style="78"/>
    <col min="2806" max="2806" width="14.5546875" style="78" bestFit="1" customWidth="1"/>
    <col min="2807" max="2821" width="5" style="78" customWidth="1"/>
    <col min="2822" max="2830" width="0" style="78" hidden="1" customWidth="1"/>
    <col min="2831" max="2833" width="8" style="78" customWidth="1"/>
    <col min="2834" max="2834" width="2.33203125" style="78" customWidth="1"/>
    <col min="2835" max="2836" width="8" style="78" customWidth="1"/>
    <col min="2837" max="3061" width="8.88671875" style="78"/>
    <col min="3062" max="3062" width="14.5546875" style="78" bestFit="1" customWidth="1"/>
    <col min="3063" max="3077" width="5" style="78" customWidth="1"/>
    <col min="3078" max="3086" width="0" style="78" hidden="1" customWidth="1"/>
    <col min="3087" max="3089" width="8" style="78" customWidth="1"/>
    <col min="3090" max="3090" width="2.33203125" style="78" customWidth="1"/>
    <col min="3091" max="3092" width="8" style="78" customWidth="1"/>
    <col min="3093" max="3317" width="8.88671875" style="78"/>
    <col min="3318" max="3318" width="14.5546875" style="78" bestFit="1" customWidth="1"/>
    <col min="3319" max="3333" width="5" style="78" customWidth="1"/>
    <col min="3334" max="3342" width="0" style="78" hidden="1" customWidth="1"/>
    <col min="3343" max="3345" width="8" style="78" customWidth="1"/>
    <col min="3346" max="3346" width="2.33203125" style="78" customWidth="1"/>
    <col min="3347" max="3348" width="8" style="78" customWidth="1"/>
    <col min="3349" max="3573" width="8.88671875" style="78"/>
    <col min="3574" max="3574" width="14.5546875" style="78" bestFit="1" customWidth="1"/>
    <col min="3575" max="3589" width="5" style="78" customWidth="1"/>
    <col min="3590" max="3598" width="0" style="78" hidden="1" customWidth="1"/>
    <col min="3599" max="3601" width="8" style="78" customWidth="1"/>
    <col min="3602" max="3602" width="2.33203125" style="78" customWidth="1"/>
    <col min="3603" max="3604" width="8" style="78" customWidth="1"/>
    <col min="3605" max="3829" width="8.88671875" style="78"/>
    <col min="3830" max="3830" width="14.5546875" style="78" bestFit="1" customWidth="1"/>
    <col min="3831" max="3845" width="5" style="78" customWidth="1"/>
    <col min="3846" max="3854" width="0" style="78" hidden="1" customWidth="1"/>
    <col min="3855" max="3857" width="8" style="78" customWidth="1"/>
    <col min="3858" max="3858" width="2.33203125" style="78" customWidth="1"/>
    <col min="3859" max="3860" width="8" style="78" customWidth="1"/>
    <col min="3861" max="4085" width="8.88671875" style="78"/>
    <col min="4086" max="4086" width="14.5546875" style="78" bestFit="1" customWidth="1"/>
    <col min="4087" max="4101" width="5" style="78" customWidth="1"/>
    <col min="4102" max="4110" width="0" style="78" hidden="1" customWidth="1"/>
    <col min="4111" max="4113" width="8" style="78" customWidth="1"/>
    <col min="4114" max="4114" width="2.33203125" style="78" customWidth="1"/>
    <col min="4115" max="4116" width="8" style="78" customWidth="1"/>
    <col min="4117" max="4341" width="8.88671875" style="78"/>
    <col min="4342" max="4342" width="14.5546875" style="78" bestFit="1" customWidth="1"/>
    <col min="4343" max="4357" width="5" style="78" customWidth="1"/>
    <col min="4358" max="4366" width="0" style="78" hidden="1" customWidth="1"/>
    <col min="4367" max="4369" width="8" style="78" customWidth="1"/>
    <col min="4370" max="4370" width="2.33203125" style="78" customWidth="1"/>
    <col min="4371" max="4372" width="8" style="78" customWidth="1"/>
    <col min="4373" max="4597" width="8.88671875" style="78"/>
    <col min="4598" max="4598" width="14.5546875" style="78" bestFit="1" customWidth="1"/>
    <col min="4599" max="4613" width="5" style="78" customWidth="1"/>
    <col min="4614" max="4622" width="0" style="78" hidden="1" customWidth="1"/>
    <col min="4623" max="4625" width="8" style="78" customWidth="1"/>
    <col min="4626" max="4626" width="2.33203125" style="78" customWidth="1"/>
    <col min="4627" max="4628" width="8" style="78" customWidth="1"/>
    <col min="4629" max="4853" width="8.88671875" style="78"/>
    <col min="4854" max="4854" width="14.5546875" style="78" bestFit="1" customWidth="1"/>
    <col min="4855" max="4869" width="5" style="78" customWidth="1"/>
    <col min="4870" max="4878" width="0" style="78" hidden="1" customWidth="1"/>
    <col min="4879" max="4881" width="8" style="78" customWidth="1"/>
    <col min="4882" max="4882" width="2.33203125" style="78" customWidth="1"/>
    <col min="4883" max="4884" width="8" style="78" customWidth="1"/>
    <col min="4885" max="5109" width="8.88671875" style="78"/>
    <col min="5110" max="5110" width="14.5546875" style="78" bestFit="1" customWidth="1"/>
    <col min="5111" max="5125" width="5" style="78" customWidth="1"/>
    <col min="5126" max="5134" width="0" style="78" hidden="1" customWidth="1"/>
    <col min="5135" max="5137" width="8" style="78" customWidth="1"/>
    <col min="5138" max="5138" width="2.33203125" style="78" customWidth="1"/>
    <col min="5139" max="5140" width="8" style="78" customWidth="1"/>
    <col min="5141" max="5365" width="8.88671875" style="78"/>
    <col min="5366" max="5366" width="14.5546875" style="78" bestFit="1" customWidth="1"/>
    <col min="5367" max="5381" width="5" style="78" customWidth="1"/>
    <col min="5382" max="5390" width="0" style="78" hidden="1" customWidth="1"/>
    <col min="5391" max="5393" width="8" style="78" customWidth="1"/>
    <col min="5394" max="5394" width="2.33203125" style="78" customWidth="1"/>
    <col min="5395" max="5396" width="8" style="78" customWidth="1"/>
    <col min="5397" max="5621" width="8.88671875" style="78"/>
    <col min="5622" max="5622" width="14.5546875" style="78" bestFit="1" customWidth="1"/>
    <col min="5623" max="5637" width="5" style="78" customWidth="1"/>
    <col min="5638" max="5646" width="0" style="78" hidden="1" customWidth="1"/>
    <col min="5647" max="5649" width="8" style="78" customWidth="1"/>
    <col min="5650" max="5650" width="2.33203125" style="78" customWidth="1"/>
    <col min="5651" max="5652" width="8" style="78" customWidth="1"/>
    <col min="5653" max="5877" width="8.88671875" style="78"/>
    <col min="5878" max="5878" width="14.5546875" style="78" bestFit="1" customWidth="1"/>
    <col min="5879" max="5893" width="5" style="78" customWidth="1"/>
    <col min="5894" max="5902" width="0" style="78" hidden="1" customWidth="1"/>
    <col min="5903" max="5905" width="8" style="78" customWidth="1"/>
    <col min="5906" max="5906" width="2.33203125" style="78" customWidth="1"/>
    <col min="5907" max="5908" width="8" style="78" customWidth="1"/>
    <col min="5909" max="6133" width="8.88671875" style="78"/>
    <col min="6134" max="6134" width="14.5546875" style="78" bestFit="1" customWidth="1"/>
    <col min="6135" max="6149" width="5" style="78" customWidth="1"/>
    <col min="6150" max="6158" width="0" style="78" hidden="1" customWidth="1"/>
    <col min="6159" max="6161" width="8" style="78" customWidth="1"/>
    <col min="6162" max="6162" width="2.33203125" style="78" customWidth="1"/>
    <col min="6163" max="6164" width="8" style="78" customWidth="1"/>
    <col min="6165" max="6389" width="8.88671875" style="78"/>
    <col min="6390" max="6390" width="14.5546875" style="78" bestFit="1" customWidth="1"/>
    <col min="6391" max="6405" width="5" style="78" customWidth="1"/>
    <col min="6406" max="6414" width="0" style="78" hidden="1" customWidth="1"/>
    <col min="6415" max="6417" width="8" style="78" customWidth="1"/>
    <col min="6418" max="6418" width="2.33203125" style="78" customWidth="1"/>
    <col min="6419" max="6420" width="8" style="78" customWidth="1"/>
    <col min="6421" max="6645" width="8.88671875" style="78"/>
    <col min="6646" max="6646" width="14.5546875" style="78" bestFit="1" customWidth="1"/>
    <col min="6647" max="6661" width="5" style="78" customWidth="1"/>
    <col min="6662" max="6670" width="0" style="78" hidden="1" customWidth="1"/>
    <col min="6671" max="6673" width="8" style="78" customWidth="1"/>
    <col min="6674" max="6674" width="2.33203125" style="78" customWidth="1"/>
    <col min="6675" max="6676" width="8" style="78" customWidth="1"/>
    <col min="6677" max="6901" width="8.88671875" style="78"/>
    <col min="6902" max="6902" width="14.5546875" style="78" bestFit="1" customWidth="1"/>
    <col min="6903" max="6917" width="5" style="78" customWidth="1"/>
    <col min="6918" max="6926" width="0" style="78" hidden="1" customWidth="1"/>
    <col min="6927" max="6929" width="8" style="78" customWidth="1"/>
    <col min="6930" max="6930" width="2.33203125" style="78" customWidth="1"/>
    <col min="6931" max="6932" width="8" style="78" customWidth="1"/>
    <col min="6933" max="7157" width="8.88671875" style="78"/>
    <col min="7158" max="7158" width="14.5546875" style="78" bestFit="1" customWidth="1"/>
    <col min="7159" max="7173" width="5" style="78" customWidth="1"/>
    <col min="7174" max="7182" width="0" style="78" hidden="1" customWidth="1"/>
    <col min="7183" max="7185" width="8" style="78" customWidth="1"/>
    <col min="7186" max="7186" width="2.33203125" style="78" customWidth="1"/>
    <col min="7187" max="7188" width="8" style="78" customWidth="1"/>
    <col min="7189" max="7413" width="8.88671875" style="78"/>
    <col min="7414" max="7414" width="14.5546875" style="78" bestFit="1" customWidth="1"/>
    <col min="7415" max="7429" width="5" style="78" customWidth="1"/>
    <col min="7430" max="7438" width="0" style="78" hidden="1" customWidth="1"/>
    <col min="7439" max="7441" width="8" style="78" customWidth="1"/>
    <col min="7442" max="7442" width="2.33203125" style="78" customWidth="1"/>
    <col min="7443" max="7444" width="8" style="78" customWidth="1"/>
    <col min="7445" max="7669" width="8.88671875" style="78"/>
    <col min="7670" max="7670" width="14.5546875" style="78" bestFit="1" customWidth="1"/>
    <col min="7671" max="7685" width="5" style="78" customWidth="1"/>
    <col min="7686" max="7694" width="0" style="78" hidden="1" customWidth="1"/>
    <col min="7695" max="7697" width="8" style="78" customWidth="1"/>
    <col min="7698" max="7698" width="2.33203125" style="78" customWidth="1"/>
    <col min="7699" max="7700" width="8" style="78" customWidth="1"/>
    <col min="7701" max="7925" width="8.88671875" style="78"/>
    <col min="7926" max="7926" width="14.5546875" style="78" bestFit="1" customWidth="1"/>
    <col min="7927" max="7941" width="5" style="78" customWidth="1"/>
    <col min="7942" max="7950" width="0" style="78" hidden="1" customWidth="1"/>
    <col min="7951" max="7953" width="8" style="78" customWidth="1"/>
    <col min="7954" max="7954" width="2.33203125" style="78" customWidth="1"/>
    <col min="7955" max="7956" width="8" style="78" customWidth="1"/>
    <col min="7957" max="8181" width="8.88671875" style="78"/>
    <col min="8182" max="8182" width="14.5546875" style="78" bestFit="1" customWidth="1"/>
    <col min="8183" max="8197" width="5" style="78" customWidth="1"/>
    <col min="8198" max="8206" width="0" style="78" hidden="1" customWidth="1"/>
    <col min="8207" max="8209" width="8" style="78" customWidth="1"/>
    <col min="8210" max="8210" width="2.33203125" style="78" customWidth="1"/>
    <col min="8211" max="8212" width="8" style="78" customWidth="1"/>
    <col min="8213" max="8437" width="8.88671875" style="78"/>
    <col min="8438" max="8438" width="14.5546875" style="78" bestFit="1" customWidth="1"/>
    <col min="8439" max="8453" width="5" style="78" customWidth="1"/>
    <col min="8454" max="8462" width="0" style="78" hidden="1" customWidth="1"/>
    <col min="8463" max="8465" width="8" style="78" customWidth="1"/>
    <col min="8466" max="8466" width="2.33203125" style="78" customWidth="1"/>
    <col min="8467" max="8468" width="8" style="78" customWidth="1"/>
    <col min="8469" max="8693" width="8.88671875" style="78"/>
    <col min="8694" max="8694" width="14.5546875" style="78" bestFit="1" customWidth="1"/>
    <col min="8695" max="8709" width="5" style="78" customWidth="1"/>
    <col min="8710" max="8718" width="0" style="78" hidden="1" customWidth="1"/>
    <col min="8719" max="8721" width="8" style="78" customWidth="1"/>
    <col min="8722" max="8722" width="2.33203125" style="78" customWidth="1"/>
    <col min="8723" max="8724" width="8" style="78" customWidth="1"/>
    <col min="8725" max="8949" width="8.88671875" style="78"/>
    <col min="8950" max="8950" width="14.5546875" style="78" bestFit="1" customWidth="1"/>
    <col min="8951" max="8965" width="5" style="78" customWidth="1"/>
    <col min="8966" max="8974" width="0" style="78" hidden="1" customWidth="1"/>
    <col min="8975" max="8977" width="8" style="78" customWidth="1"/>
    <col min="8978" max="8978" width="2.33203125" style="78" customWidth="1"/>
    <col min="8979" max="8980" width="8" style="78" customWidth="1"/>
    <col min="8981" max="9205" width="8.88671875" style="78"/>
    <col min="9206" max="9206" width="14.5546875" style="78" bestFit="1" customWidth="1"/>
    <col min="9207" max="9221" width="5" style="78" customWidth="1"/>
    <col min="9222" max="9230" width="0" style="78" hidden="1" customWidth="1"/>
    <col min="9231" max="9233" width="8" style="78" customWidth="1"/>
    <col min="9234" max="9234" width="2.33203125" style="78" customWidth="1"/>
    <col min="9235" max="9236" width="8" style="78" customWidth="1"/>
    <col min="9237" max="9461" width="8.88671875" style="78"/>
    <col min="9462" max="9462" width="14.5546875" style="78" bestFit="1" customWidth="1"/>
    <col min="9463" max="9477" width="5" style="78" customWidth="1"/>
    <col min="9478" max="9486" width="0" style="78" hidden="1" customWidth="1"/>
    <col min="9487" max="9489" width="8" style="78" customWidth="1"/>
    <col min="9490" max="9490" width="2.33203125" style="78" customWidth="1"/>
    <col min="9491" max="9492" width="8" style="78" customWidth="1"/>
    <col min="9493" max="9717" width="8.88671875" style="78"/>
    <col min="9718" max="9718" width="14.5546875" style="78" bestFit="1" customWidth="1"/>
    <col min="9719" max="9733" width="5" style="78" customWidth="1"/>
    <col min="9734" max="9742" width="0" style="78" hidden="1" customWidth="1"/>
    <col min="9743" max="9745" width="8" style="78" customWidth="1"/>
    <col min="9746" max="9746" width="2.33203125" style="78" customWidth="1"/>
    <col min="9747" max="9748" width="8" style="78" customWidth="1"/>
    <col min="9749" max="9973" width="8.88671875" style="78"/>
    <col min="9974" max="9974" width="14.5546875" style="78" bestFit="1" customWidth="1"/>
    <col min="9975" max="9989" width="5" style="78" customWidth="1"/>
    <col min="9990" max="9998" width="0" style="78" hidden="1" customWidth="1"/>
    <col min="9999" max="10001" width="8" style="78" customWidth="1"/>
    <col min="10002" max="10002" width="2.33203125" style="78" customWidth="1"/>
    <col min="10003" max="10004" width="8" style="78" customWidth="1"/>
    <col min="10005" max="10229" width="8.88671875" style="78"/>
    <col min="10230" max="10230" width="14.5546875" style="78" bestFit="1" customWidth="1"/>
    <col min="10231" max="10245" width="5" style="78" customWidth="1"/>
    <col min="10246" max="10254" width="0" style="78" hidden="1" customWidth="1"/>
    <col min="10255" max="10257" width="8" style="78" customWidth="1"/>
    <col min="10258" max="10258" width="2.33203125" style="78" customWidth="1"/>
    <col min="10259" max="10260" width="8" style="78" customWidth="1"/>
    <col min="10261" max="10485" width="8.88671875" style="78"/>
    <col min="10486" max="10486" width="14.5546875" style="78" bestFit="1" customWidth="1"/>
    <col min="10487" max="10501" width="5" style="78" customWidth="1"/>
    <col min="10502" max="10510" width="0" style="78" hidden="1" customWidth="1"/>
    <col min="10511" max="10513" width="8" style="78" customWidth="1"/>
    <col min="10514" max="10514" width="2.33203125" style="78" customWidth="1"/>
    <col min="10515" max="10516" width="8" style="78" customWidth="1"/>
    <col min="10517" max="10741" width="8.88671875" style="78"/>
    <col min="10742" max="10742" width="14.5546875" style="78" bestFit="1" customWidth="1"/>
    <col min="10743" max="10757" width="5" style="78" customWidth="1"/>
    <col min="10758" max="10766" width="0" style="78" hidden="1" customWidth="1"/>
    <col min="10767" max="10769" width="8" style="78" customWidth="1"/>
    <col min="10770" max="10770" width="2.33203125" style="78" customWidth="1"/>
    <col min="10771" max="10772" width="8" style="78" customWidth="1"/>
    <col min="10773" max="10997" width="8.88671875" style="78"/>
    <col min="10998" max="10998" width="14.5546875" style="78" bestFit="1" customWidth="1"/>
    <col min="10999" max="11013" width="5" style="78" customWidth="1"/>
    <col min="11014" max="11022" width="0" style="78" hidden="1" customWidth="1"/>
    <col min="11023" max="11025" width="8" style="78" customWidth="1"/>
    <col min="11026" max="11026" width="2.33203125" style="78" customWidth="1"/>
    <col min="11027" max="11028" width="8" style="78" customWidth="1"/>
    <col min="11029" max="11253" width="8.88671875" style="78"/>
    <col min="11254" max="11254" width="14.5546875" style="78" bestFit="1" customWidth="1"/>
    <col min="11255" max="11269" width="5" style="78" customWidth="1"/>
    <col min="11270" max="11278" width="0" style="78" hidden="1" customWidth="1"/>
    <col min="11279" max="11281" width="8" style="78" customWidth="1"/>
    <col min="11282" max="11282" width="2.33203125" style="78" customWidth="1"/>
    <col min="11283" max="11284" width="8" style="78" customWidth="1"/>
    <col min="11285" max="11509" width="8.88671875" style="78"/>
    <col min="11510" max="11510" width="14.5546875" style="78" bestFit="1" customWidth="1"/>
    <col min="11511" max="11525" width="5" style="78" customWidth="1"/>
    <col min="11526" max="11534" width="0" style="78" hidden="1" customWidth="1"/>
    <col min="11535" max="11537" width="8" style="78" customWidth="1"/>
    <col min="11538" max="11538" width="2.33203125" style="78" customWidth="1"/>
    <col min="11539" max="11540" width="8" style="78" customWidth="1"/>
    <col min="11541" max="11765" width="8.88671875" style="78"/>
    <col min="11766" max="11766" width="14.5546875" style="78" bestFit="1" customWidth="1"/>
    <col min="11767" max="11781" width="5" style="78" customWidth="1"/>
    <col min="11782" max="11790" width="0" style="78" hidden="1" customWidth="1"/>
    <col min="11791" max="11793" width="8" style="78" customWidth="1"/>
    <col min="11794" max="11794" width="2.33203125" style="78" customWidth="1"/>
    <col min="11795" max="11796" width="8" style="78" customWidth="1"/>
    <col min="11797" max="12021" width="8.88671875" style="78"/>
    <col min="12022" max="12022" width="14.5546875" style="78" bestFit="1" customWidth="1"/>
    <col min="12023" max="12037" width="5" style="78" customWidth="1"/>
    <col min="12038" max="12046" width="0" style="78" hidden="1" customWidth="1"/>
    <col min="12047" max="12049" width="8" style="78" customWidth="1"/>
    <col min="12050" max="12050" width="2.33203125" style="78" customWidth="1"/>
    <col min="12051" max="12052" width="8" style="78" customWidth="1"/>
    <col min="12053" max="12277" width="8.88671875" style="78"/>
    <col min="12278" max="12278" width="14.5546875" style="78" bestFit="1" customWidth="1"/>
    <col min="12279" max="12293" width="5" style="78" customWidth="1"/>
    <col min="12294" max="12302" width="0" style="78" hidden="1" customWidth="1"/>
    <col min="12303" max="12305" width="8" style="78" customWidth="1"/>
    <col min="12306" max="12306" width="2.33203125" style="78" customWidth="1"/>
    <col min="12307" max="12308" width="8" style="78" customWidth="1"/>
    <col min="12309" max="12533" width="8.88671875" style="78"/>
    <col min="12534" max="12534" width="14.5546875" style="78" bestFit="1" customWidth="1"/>
    <col min="12535" max="12549" width="5" style="78" customWidth="1"/>
    <col min="12550" max="12558" width="0" style="78" hidden="1" customWidth="1"/>
    <col min="12559" max="12561" width="8" style="78" customWidth="1"/>
    <col min="12562" max="12562" width="2.33203125" style="78" customWidth="1"/>
    <col min="12563" max="12564" width="8" style="78" customWidth="1"/>
    <col min="12565" max="12789" width="8.88671875" style="78"/>
    <col min="12790" max="12790" width="14.5546875" style="78" bestFit="1" customWidth="1"/>
    <col min="12791" max="12805" width="5" style="78" customWidth="1"/>
    <col min="12806" max="12814" width="0" style="78" hidden="1" customWidth="1"/>
    <col min="12815" max="12817" width="8" style="78" customWidth="1"/>
    <col min="12818" max="12818" width="2.33203125" style="78" customWidth="1"/>
    <col min="12819" max="12820" width="8" style="78" customWidth="1"/>
    <col min="12821" max="13045" width="8.88671875" style="78"/>
    <col min="13046" max="13046" width="14.5546875" style="78" bestFit="1" customWidth="1"/>
    <col min="13047" max="13061" width="5" style="78" customWidth="1"/>
    <col min="13062" max="13070" width="0" style="78" hidden="1" customWidth="1"/>
    <col min="13071" max="13073" width="8" style="78" customWidth="1"/>
    <col min="13074" max="13074" width="2.33203125" style="78" customWidth="1"/>
    <col min="13075" max="13076" width="8" style="78" customWidth="1"/>
    <col min="13077" max="13301" width="8.88671875" style="78"/>
    <col min="13302" max="13302" width="14.5546875" style="78" bestFit="1" customWidth="1"/>
    <col min="13303" max="13317" width="5" style="78" customWidth="1"/>
    <col min="13318" max="13326" width="0" style="78" hidden="1" customWidth="1"/>
    <col min="13327" max="13329" width="8" style="78" customWidth="1"/>
    <col min="13330" max="13330" width="2.33203125" style="78" customWidth="1"/>
    <col min="13331" max="13332" width="8" style="78" customWidth="1"/>
    <col min="13333" max="13557" width="8.88671875" style="78"/>
    <col min="13558" max="13558" width="14.5546875" style="78" bestFit="1" customWidth="1"/>
    <col min="13559" max="13573" width="5" style="78" customWidth="1"/>
    <col min="13574" max="13582" width="0" style="78" hidden="1" customWidth="1"/>
    <col min="13583" max="13585" width="8" style="78" customWidth="1"/>
    <col min="13586" max="13586" width="2.33203125" style="78" customWidth="1"/>
    <col min="13587" max="13588" width="8" style="78" customWidth="1"/>
    <col min="13589" max="13813" width="8.88671875" style="78"/>
    <col min="13814" max="13814" width="14.5546875" style="78" bestFit="1" customWidth="1"/>
    <col min="13815" max="13829" width="5" style="78" customWidth="1"/>
    <col min="13830" max="13838" width="0" style="78" hidden="1" customWidth="1"/>
    <col min="13839" max="13841" width="8" style="78" customWidth="1"/>
    <col min="13842" max="13842" width="2.33203125" style="78" customWidth="1"/>
    <col min="13843" max="13844" width="8" style="78" customWidth="1"/>
    <col min="13845" max="14069" width="8.88671875" style="78"/>
    <col min="14070" max="14070" width="14.5546875" style="78" bestFit="1" customWidth="1"/>
    <col min="14071" max="14085" width="5" style="78" customWidth="1"/>
    <col min="14086" max="14094" width="0" style="78" hidden="1" customWidth="1"/>
    <col min="14095" max="14097" width="8" style="78" customWidth="1"/>
    <col min="14098" max="14098" width="2.33203125" style="78" customWidth="1"/>
    <col min="14099" max="14100" width="8" style="78" customWidth="1"/>
    <col min="14101" max="14325" width="8.88671875" style="78"/>
    <col min="14326" max="14326" width="14.5546875" style="78" bestFit="1" customWidth="1"/>
    <col min="14327" max="14341" width="5" style="78" customWidth="1"/>
    <col min="14342" max="14350" width="0" style="78" hidden="1" customWidth="1"/>
    <col min="14351" max="14353" width="8" style="78" customWidth="1"/>
    <col min="14354" max="14354" width="2.33203125" style="78" customWidth="1"/>
    <col min="14355" max="14356" width="8" style="78" customWidth="1"/>
    <col min="14357" max="14581" width="8.88671875" style="78"/>
    <col min="14582" max="14582" width="14.5546875" style="78" bestFit="1" customWidth="1"/>
    <col min="14583" max="14597" width="5" style="78" customWidth="1"/>
    <col min="14598" max="14606" width="0" style="78" hidden="1" customWidth="1"/>
    <col min="14607" max="14609" width="8" style="78" customWidth="1"/>
    <col min="14610" max="14610" width="2.33203125" style="78" customWidth="1"/>
    <col min="14611" max="14612" width="8" style="78" customWidth="1"/>
    <col min="14613" max="14837" width="8.88671875" style="78"/>
    <col min="14838" max="14838" width="14.5546875" style="78" bestFit="1" customWidth="1"/>
    <col min="14839" max="14853" width="5" style="78" customWidth="1"/>
    <col min="14854" max="14862" width="0" style="78" hidden="1" customWidth="1"/>
    <col min="14863" max="14865" width="8" style="78" customWidth="1"/>
    <col min="14866" max="14866" width="2.33203125" style="78" customWidth="1"/>
    <col min="14867" max="14868" width="8" style="78" customWidth="1"/>
    <col min="14869" max="15093" width="8.88671875" style="78"/>
    <col min="15094" max="15094" width="14.5546875" style="78" bestFit="1" customWidth="1"/>
    <col min="15095" max="15109" width="5" style="78" customWidth="1"/>
    <col min="15110" max="15118" width="0" style="78" hidden="1" customWidth="1"/>
    <col min="15119" max="15121" width="8" style="78" customWidth="1"/>
    <col min="15122" max="15122" width="2.33203125" style="78" customWidth="1"/>
    <col min="15123" max="15124" width="8" style="78" customWidth="1"/>
    <col min="15125" max="15349" width="8.88671875" style="78"/>
    <col min="15350" max="15350" width="14.5546875" style="78" bestFit="1" customWidth="1"/>
    <col min="15351" max="15365" width="5" style="78" customWidth="1"/>
    <col min="15366" max="15374" width="0" style="78" hidden="1" customWidth="1"/>
    <col min="15375" max="15377" width="8" style="78" customWidth="1"/>
    <col min="15378" max="15378" width="2.33203125" style="78" customWidth="1"/>
    <col min="15379" max="15380" width="8" style="78" customWidth="1"/>
    <col min="15381" max="15605" width="8.88671875" style="78"/>
    <col min="15606" max="15606" width="14.5546875" style="78" bestFit="1" customWidth="1"/>
    <col min="15607" max="15621" width="5" style="78" customWidth="1"/>
    <col min="15622" max="15630" width="0" style="78" hidden="1" customWidth="1"/>
    <col min="15631" max="15633" width="8" style="78" customWidth="1"/>
    <col min="15634" max="15634" width="2.33203125" style="78" customWidth="1"/>
    <col min="15635" max="15636" width="8" style="78" customWidth="1"/>
    <col min="15637" max="15861" width="8.88671875" style="78"/>
    <col min="15862" max="15862" width="14.5546875" style="78" bestFit="1" customWidth="1"/>
    <col min="15863" max="15877" width="5" style="78" customWidth="1"/>
    <col min="15878" max="15886" width="0" style="78" hidden="1" customWidth="1"/>
    <col min="15887" max="15889" width="8" style="78" customWidth="1"/>
    <col min="15890" max="15890" width="2.33203125" style="78" customWidth="1"/>
    <col min="15891" max="15892" width="8" style="78" customWidth="1"/>
    <col min="15893" max="16117" width="8.88671875" style="78"/>
    <col min="16118" max="16118" width="14.5546875" style="78" bestFit="1" customWidth="1"/>
    <col min="16119" max="16133" width="5" style="78" customWidth="1"/>
    <col min="16134" max="16142" width="0" style="78" hidden="1" customWidth="1"/>
    <col min="16143" max="16145" width="8" style="78" customWidth="1"/>
    <col min="16146" max="16146" width="2.33203125" style="78" customWidth="1"/>
    <col min="16147" max="16148" width="8" style="78" customWidth="1"/>
    <col min="16149" max="16384" width="8.88671875" style="78"/>
  </cols>
  <sheetData>
    <row r="1" spans="1:20" x14ac:dyDescent="0.3">
      <c r="A1" s="334" t="s">
        <v>133</v>
      </c>
      <c r="B1" s="335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8" t="s">
        <v>22</v>
      </c>
      <c r="P1" s="259" t="s">
        <v>23</v>
      </c>
      <c r="Q1" s="259" t="s">
        <v>24</v>
      </c>
      <c r="R1" s="259"/>
      <c r="S1" s="259"/>
      <c r="T1" s="261"/>
    </row>
    <row r="2" spans="1:20" ht="15" thickBot="1" x14ac:dyDescent="0.35">
      <c r="A2" s="336"/>
      <c r="B2" s="337"/>
      <c r="C2" s="244" t="str">
        <f>B3</f>
        <v>Kolín A</v>
      </c>
      <c r="D2" s="260"/>
      <c r="E2" s="262"/>
      <c r="F2" s="244" t="str">
        <f>B4</f>
        <v>Kvasiny A</v>
      </c>
      <c r="G2" s="260"/>
      <c r="H2" s="262"/>
      <c r="I2" s="244" t="str">
        <f>B5</f>
        <v>Polanka A</v>
      </c>
      <c r="J2" s="260"/>
      <c r="K2" s="262"/>
      <c r="L2" s="244" t="str">
        <f>B6</f>
        <v>Břeclav A</v>
      </c>
      <c r="M2" s="260"/>
      <c r="N2" s="262"/>
      <c r="O2" s="269"/>
      <c r="P2" s="260"/>
      <c r="Q2" s="260"/>
      <c r="R2" s="260"/>
      <c r="S2" s="260"/>
      <c r="T2" s="262"/>
    </row>
    <row r="3" spans="1:20" ht="21" x14ac:dyDescent="0.3">
      <c r="A3" s="18" t="s">
        <v>18</v>
      </c>
      <c r="B3" s="226" t="s">
        <v>43</v>
      </c>
      <c r="C3" s="225"/>
      <c r="D3" s="224"/>
      <c r="E3" s="223"/>
      <c r="F3" s="23">
        <v>21</v>
      </c>
      <c r="G3" s="24" t="s">
        <v>26</v>
      </c>
      <c r="H3" s="25">
        <v>19</v>
      </c>
      <c r="I3" s="23">
        <v>19</v>
      </c>
      <c r="J3" s="24" t="s">
        <v>26</v>
      </c>
      <c r="K3" s="25">
        <v>11</v>
      </c>
      <c r="L3" s="23">
        <v>7</v>
      </c>
      <c r="M3" s="24" t="s">
        <v>26</v>
      </c>
      <c r="N3" s="25">
        <v>24</v>
      </c>
      <c r="O3" s="98">
        <f>SUM(IF(C3&gt;E3,1,0),IF(F3&gt;H3,1,0),IF(I3&gt;K3,1,0),IF(L3&gt;N3,1,0))</f>
        <v>2</v>
      </c>
      <c r="P3" s="222">
        <v>2</v>
      </c>
      <c r="Q3" s="24">
        <f>C3+F3+I3+L3</f>
        <v>47</v>
      </c>
      <c r="R3" s="24" t="s">
        <v>26</v>
      </c>
      <c r="S3" s="24">
        <f>E3+H3+K3+N3</f>
        <v>54</v>
      </c>
      <c r="T3" s="25">
        <f>Q3/S3</f>
        <v>0.87037037037037035</v>
      </c>
    </row>
    <row r="4" spans="1:20" ht="21" x14ac:dyDescent="0.3">
      <c r="A4" s="34" t="s">
        <v>19</v>
      </c>
      <c r="B4" s="221" t="s">
        <v>25</v>
      </c>
      <c r="C4" s="95">
        <f>H3</f>
        <v>19</v>
      </c>
      <c r="D4" s="96" t="s">
        <v>26</v>
      </c>
      <c r="E4" s="94">
        <f>F3</f>
        <v>21</v>
      </c>
      <c r="F4" s="220"/>
      <c r="G4" s="219"/>
      <c r="H4" s="218"/>
      <c r="I4" s="90">
        <v>16</v>
      </c>
      <c r="J4" s="54" t="s">
        <v>26</v>
      </c>
      <c r="K4" s="89">
        <v>15</v>
      </c>
      <c r="L4" s="90">
        <v>5</v>
      </c>
      <c r="M4" s="54" t="s">
        <v>26</v>
      </c>
      <c r="N4" s="89">
        <v>24</v>
      </c>
      <c r="O4" s="88">
        <f>SUM(IF(C4&gt;E4,1,0),IF(F4&gt;H4,1,0),IF(I4&gt;K4,1,0),IF(L4&gt;N4,1,0))</f>
        <v>1</v>
      </c>
      <c r="P4" s="217">
        <v>3</v>
      </c>
      <c r="Q4" s="54">
        <f>C4+F4+I4+L4</f>
        <v>40</v>
      </c>
      <c r="R4" s="54" t="s">
        <v>26</v>
      </c>
      <c r="S4" s="54">
        <f>E4+H4+K4+N4</f>
        <v>60</v>
      </c>
      <c r="T4" s="89">
        <f>Q4/S4</f>
        <v>0.66666666666666663</v>
      </c>
    </row>
    <row r="5" spans="1:20" ht="21" x14ac:dyDescent="0.3">
      <c r="A5" s="34" t="s">
        <v>20</v>
      </c>
      <c r="B5" s="221" t="s">
        <v>29</v>
      </c>
      <c r="C5" s="95">
        <f>K3</f>
        <v>11</v>
      </c>
      <c r="D5" s="96" t="s">
        <v>26</v>
      </c>
      <c r="E5" s="94">
        <f>I3</f>
        <v>19</v>
      </c>
      <c r="F5" s="95">
        <f>K4</f>
        <v>15</v>
      </c>
      <c r="G5" s="96" t="s">
        <v>26</v>
      </c>
      <c r="H5" s="94">
        <f>I4</f>
        <v>16</v>
      </c>
      <c r="I5" s="220"/>
      <c r="J5" s="219"/>
      <c r="K5" s="218"/>
      <c r="L5" s="90">
        <v>7</v>
      </c>
      <c r="M5" s="54" t="s">
        <v>26</v>
      </c>
      <c r="N5" s="89">
        <v>21</v>
      </c>
      <c r="O5" s="88">
        <f>SUM(IF(C5&gt;E5,1,0),IF(F5&gt;H5,1,0),IF(I5&gt;K5,1,0),IF(L5&gt;N5,1,0))</f>
        <v>0</v>
      </c>
      <c r="P5" s="217">
        <v>4</v>
      </c>
      <c r="Q5" s="54">
        <f>C5+F5+I5+L5</f>
        <v>33</v>
      </c>
      <c r="R5" s="54" t="s">
        <v>26</v>
      </c>
      <c r="S5" s="54">
        <f>E5+H5+K5+N5</f>
        <v>56</v>
      </c>
      <c r="T5" s="89">
        <f>Q5/S5</f>
        <v>0.5892857142857143</v>
      </c>
    </row>
    <row r="6" spans="1:20" ht="21.6" thickBot="1" x14ac:dyDescent="0.35">
      <c r="A6" s="17" t="s">
        <v>21</v>
      </c>
      <c r="B6" s="216" t="s">
        <v>105</v>
      </c>
      <c r="C6" s="56">
        <f>N3</f>
        <v>24</v>
      </c>
      <c r="D6" s="57" t="s">
        <v>26</v>
      </c>
      <c r="E6" s="58">
        <f>L3</f>
        <v>7</v>
      </c>
      <c r="F6" s="56">
        <f>N4</f>
        <v>24</v>
      </c>
      <c r="G6" s="57" t="s">
        <v>26</v>
      </c>
      <c r="H6" s="58">
        <f>L4</f>
        <v>5</v>
      </c>
      <c r="I6" s="56">
        <f>N5</f>
        <v>21</v>
      </c>
      <c r="J6" s="57" t="s">
        <v>26</v>
      </c>
      <c r="K6" s="58">
        <f>L5</f>
        <v>7</v>
      </c>
      <c r="L6" s="215"/>
      <c r="M6" s="214"/>
      <c r="N6" s="213"/>
      <c r="O6" s="82">
        <f>SUM(IF(C6&gt;E6,1,0),IF(F6&gt;H6,1,0),IF(I6&gt;K6,1,0),IF(L6&gt;N6,1,0))</f>
        <v>3</v>
      </c>
      <c r="P6" s="212">
        <v>1</v>
      </c>
      <c r="Q6" s="80">
        <f>C6+F6+I6+L6</f>
        <v>69</v>
      </c>
      <c r="R6" s="80" t="s">
        <v>26</v>
      </c>
      <c r="S6" s="80">
        <f>E6+H6+K6+N6</f>
        <v>19</v>
      </c>
      <c r="T6" s="79">
        <f>Q6/S6</f>
        <v>3.6315789473684212</v>
      </c>
    </row>
  </sheetData>
  <mergeCells count="12">
    <mergeCell ref="P1:P2"/>
    <mergeCell ref="Q1:T2"/>
    <mergeCell ref="C2:E2"/>
    <mergeCell ref="F2:H2"/>
    <mergeCell ref="I2:K2"/>
    <mergeCell ref="L2:N2"/>
    <mergeCell ref="O1:O2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  <pageSetup paperSize="9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A8CFB-B001-454B-A9A7-778F19EC5882}">
  <sheetPr>
    <tabColor theme="4" tint="0.59999389629810485"/>
  </sheetPr>
  <dimension ref="A1:T6"/>
  <sheetViews>
    <sheetView workbookViewId="0">
      <selection activeCell="G13" sqref="G13"/>
    </sheetView>
  </sheetViews>
  <sheetFormatPr defaultRowHeight="14.4" x14ac:dyDescent="0.3"/>
  <cols>
    <col min="1" max="1" width="5.5546875" style="78" customWidth="1"/>
    <col min="2" max="2" width="20.44140625" style="78" customWidth="1"/>
    <col min="3" max="13" width="5" style="78" customWidth="1"/>
    <col min="14" max="14" width="5.33203125" style="78" customWidth="1"/>
    <col min="15" max="17" width="8" style="78" customWidth="1"/>
    <col min="18" max="18" width="2.33203125" style="78" customWidth="1"/>
    <col min="19" max="19" width="8" style="78" customWidth="1"/>
    <col min="20" max="20" width="10" style="78" customWidth="1"/>
    <col min="21" max="245" width="8.88671875" style="78"/>
    <col min="246" max="246" width="14.5546875" style="78" bestFit="1" customWidth="1"/>
    <col min="247" max="261" width="5" style="78" customWidth="1"/>
    <col min="262" max="270" width="0" style="78" hidden="1" customWidth="1"/>
    <col min="271" max="273" width="8" style="78" customWidth="1"/>
    <col min="274" max="274" width="2.33203125" style="78" customWidth="1"/>
    <col min="275" max="276" width="8" style="78" customWidth="1"/>
    <col min="277" max="501" width="8.88671875" style="78"/>
    <col min="502" max="502" width="14.5546875" style="78" bestFit="1" customWidth="1"/>
    <col min="503" max="517" width="5" style="78" customWidth="1"/>
    <col min="518" max="526" width="0" style="78" hidden="1" customWidth="1"/>
    <col min="527" max="529" width="8" style="78" customWidth="1"/>
    <col min="530" max="530" width="2.33203125" style="78" customWidth="1"/>
    <col min="531" max="532" width="8" style="78" customWidth="1"/>
    <col min="533" max="757" width="8.88671875" style="78"/>
    <col min="758" max="758" width="14.5546875" style="78" bestFit="1" customWidth="1"/>
    <col min="759" max="773" width="5" style="78" customWidth="1"/>
    <col min="774" max="782" width="0" style="78" hidden="1" customWidth="1"/>
    <col min="783" max="785" width="8" style="78" customWidth="1"/>
    <col min="786" max="786" width="2.33203125" style="78" customWidth="1"/>
    <col min="787" max="788" width="8" style="78" customWidth="1"/>
    <col min="789" max="1013" width="8.88671875" style="78"/>
    <col min="1014" max="1014" width="14.5546875" style="78" bestFit="1" customWidth="1"/>
    <col min="1015" max="1029" width="5" style="78" customWidth="1"/>
    <col min="1030" max="1038" width="0" style="78" hidden="1" customWidth="1"/>
    <col min="1039" max="1041" width="8" style="78" customWidth="1"/>
    <col min="1042" max="1042" width="2.33203125" style="78" customWidth="1"/>
    <col min="1043" max="1044" width="8" style="78" customWidth="1"/>
    <col min="1045" max="1269" width="8.88671875" style="78"/>
    <col min="1270" max="1270" width="14.5546875" style="78" bestFit="1" customWidth="1"/>
    <col min="1271" max="1285" width="5" style="78" customWidth="1"/>
    <col min="1286" max="1294" width="0" style="78" hidden="1" customWidth="1"/>
    <col min="1295" max="1297" width="8" style="78" customWidth="1"/>
    <col min="1298" max="1298" width="2.33203125" style="78" customWidth="1"/>
    <col min="1299" max="1300" width="8" style="78" customWidth="1"/>
    <col min="1301" max="1525" width="8.88671875" style="78"/>
    <col min="1526" max="1526" width="14.5546875" style="78" bestFit="1" customWidth="1"/>
    <col min="1527" max="1541" width="5" style="78" customWidth="1"/>
    <col min="1542" max="1550" width="0" style="78" hidden="1" customWidth="1"/>
    <col min="1551" max="1553" width="8" style="78" customWidth="1"/>
    <col min="1554" max="1554" width="2.33203125" style="78" customWidth="1"/>
    <col min="1555" max="1556" width="8" style="78" customWidth="1"/>
    <col min="1557" max="1781" width="8.88671875" style="78"/>
    <col min="1782" max="1782" width="14.5546875" style="78" bestFit="1" customWidth="1"/>
    <col min="1783" max="1797" width="5" style="78" customWidth="1"/>
    <col min="1798" max="1806" width="0" style="78" hidden="1" customWidth="1"/>
    <col min="1807" max="1809" width="8" style="78" customWidth="1"/>
    <col min="1810" max="1810" width="2.33203125" style="78" customWidth="1"/>
    <col min="1811" max="1812" width="8" style="78" customWidth="1"/>
    <col min="1813" max="2037" width="8.88671875" style="78"/>
    <col min="2038" max="2038" width="14.5546875" style="78" bestFit="1" customWidth="1"/>
    <col min="2039" max="2053" width="5" style="78" customWidth="1"/>
    <col min="2054" max="2062" width="0" style="78" hidden="1" customWidth="1"/>
    <col min="2063" max="2065" width="8" style="78" customWidth="1"/>
    <col min="2066" max="2066" width="2.33203125" style="78" customWidth="1"/>
    <col min="2067" max="2068" width="8" style="78" customWidth="1"/>
    <col min="2069" max="2293" width="8.88671875" style="78"/>
    <col min="2294" max="2294" width="14.5546875" style="78" bestFit="1" customWidth="1"/>
    <col min="2295" max="2309" width="5" style="78" customWidth="1"/>
    <col min="2310" max="2318" width="0" style="78" hidden="1" customWidth="1"/>
    <col min="2319" max="2321" width="8" style="78" customWidth="1"/>
    <col min="2322" max="2322" width="2.33203125" style="78" customWidth="1"/>
    <col min="2323" max="2324" width="8" style="78" customWidth="1"/>
    <col min="2325" max="2549" width="8.88671875" style="78"/>
    <col min="2550" max="2550" width="14.5546875" style="78" bestFit="1" customWidth="1"/>
    <col min="2551" max="2565" width="5" style="78" customWidth="1"/>
    <col min="2566" max="2574" width="0" style="78" hidden="1" customWidth="1"/>
    <col min="2575" max="2577" width="8" style="78" customWidth="1"/>
    <col min="2578" max="2578" width="2.33203125" style="78" customWidth="1"/>
    <col min="2579" max="2580" width="8" style="78" customWidth="1"/>
    <col min="2581" max="2805" width="8.88671875" style="78"/>
    <col min="2806" max="2806" width="14.5546875" style="78" bestFit="1" customWidth="1"/>
    <col min="2807" max="2821" width="5" style="78" customWidth="1"/>
    <col min="2822" max="2830" width="0" style="78" hidden="1" customWidth="1"/>
    <col min="2831" max="2833" width="8" style="78" customWidth="1"/>
    <col min="2834" max="2834" width="2.33203125" style="78" customWidth="1"/>
    <col min="2835" max="2836" width="8" style="78" customWidth="1"/>
    <col min="2837" max="3061" width="8.88671875" style="78"/>
    <col min="3062" max="3062" width="14.5546875" style="78" bestFit="1" customWidth="1"/>
    <col min="3063" max="3077" width="5" style="78" customWidth="1"/>
    <col min="3078" max="3086" width="0" style="78" hidden="1" customWidth="1"/>
    <col min="3087" max="3089" width="8" style="78" customWidth="1"/>
    <col min="3090" max="3090" width="2.33203125" style="78" customWidth="1"/>
    <col min="3091" max="3092" width="8" style="78" customWidth="1"/>
    <col min="3093" max="3317" width="8.88671875" style="78"/>
    <col min="3318" max="3318" width="14.5546875" style="78" bestFit="1" customWidth="1"/>
    <col min="3319" max="3333" width="5" style="78" customWidth="1"/>
    <col min="3334" max="3342" width="0" style="78" hidden="1" customWidth="1"/>
    <col min="3343" max="3345" width="8" style="78" customWidth="1"/>
    <col min="3346" max="3346" width="2.33203125" style="78" customWidth="1"/>
    <col min="3347" max="3348" width="8" style="78" customWidth="1"/>
    <col min="3349" max="3573" width="8.88671875" style="78"/>
    <col min="3574" max="3574" width="14.5546875" style="78" bestFit="1" customWidth="1"/>
    <col min="3575" max="3589" width="5" style="78" customWidth="1"/>
    <col min="3590" max="3598" width="0" style="78" hidden="1" customWidth="1"/>
    <col min="3599" max="3601" width="8" style="78" customWidth="1"/>
    <col min="3602" max="3602" width="2.33203125" style="78" customWidth="1"/>
    <col min="3603" max="3604" width="8" style="78" customWidth="1"/>
    <col min="3605" max="3829" width="8.88671875" style="78"/>
    <col min="3830" max="3830" width="14.5546875" style="78" bestFit="1" customWidth="1"/>
    <col min="3831" max="3845" width="5" style="78" customWidth="1"/>
    <col min="3846" max="3854" width="0" style="78" hidden="1" customWidth="1"/>
    <col min="3855" max="3857" width="8" style="78" customWidth="1"/>
    <col min="3858" max="3858" width="2.33203125" style="78" customWidth="1"/>
    <col min="3859" max="3860" width="8" style="78" customWidth="1"/>
    <col min="3861" max="4085" width="8.88671875" style="78"/>
    <col min="4086" max="4086" width="14.5546875" style="78" bestFit="1" customWidth="1"/>
    <col min="4087" max="4101" width="5" style="78" customWidth="1"/>
    <col min="4102" max="4110" width="0" style="78" hidden="1" customWidth="1"/>
    <col min="4111" max="4113" width="8" style="78" customWidth="1"/>
    <col min="4114" max="4114" width="2.33203125" style="78" customWidth="1"/>
    <col min="4115" max="4116" width="8" style="78" customWidth="1"/>
    <col min="4117" max="4341" width="8.88671875" style="78"/>
    <col min="4342" max="4342" width="14.5546875" style="78" bestFit="1" customWidth="1"/>
    <col min="4343" max="4357" width="5" style="78" customWidth="1"/>
    <col min="4358" max="4366" width="0" style="78" hidden="1" customWidth="1"/>
    <col min="4367" max="4369" width="8" style="78" customWidth="1"/>
    <col min="4370" max="4370" width="2.33203125" style="78" customWidth="1"/>
    <col min="4371" max="4372" width="8" style="78" customWidth="1"/>
    <col min="4373" max="4597" width="8.88671875" style="78"/>
    <col min="4598" max="4598" width="14.5546875" style="78" bestFit="1" customWidth="1"/>
    <col min="4599" max="4613" width="5" style="78" customWidth="1"/>
    <col min="4614" max="4622" width="0" style="78" hidden="1" customWidth="1"/>
    <col min="4623" max="4625" width="8" style="78" customWidth="1"/>
    <col min="4626" max="4626" width="2.33203125" style="78" customWidth="1"/>
    <col min="4627" max="4628" width="8" style="78" customWidth="1"/>
    <col min="4629" max="4853" width="8.88671875" style="78"/>
    <col min="4854" max="4854" width="14.5546875" style="78" bestFit="1" customWidth="1"/>
    <col min="4855" max="4869" width="5" style="78" customWidth="1"/>
    <col min="4870" max="4878" width="0" style="78" hidden="1" customWidth="1"/>
    <col min="4879" max="4881" width="8" style="78" customWidth="1"/>
    <col min="4882" max="4882" width="2.33203125" style="78" customWidth="1"/>
    <col min="4883" max="4884" width="8" style="78" customWidth="1"/>
    <col min="4885" max="5109" width="8.88671875" style="78"/>
    <col min="5110" max="5110" width="14.5546875" style="78" bestFit="1" customWidth="1"/>
    <col min="5111" max="5125" width="5" style="78" customWidth="1"/>
    <col min="5126" max="5134" width="0" style="78" hidden="1" customWidth="1"/>
    <col min="5135" max="5137" width="8" style="78" customWidth="1"/>
    <col min="5138" max="5138" width="2.33203125" style="78" customWidth="1"/>
    <col min="5139" max="5140" width="8" style="78" customWidth="1"/>
    <col min="5141" max="5365" width="8.88671875" style="78"/>
    <col min="5366" max="5366" width="14.5546875" style="78" bestFit="1" customWidth="1"/>
    <col min="5367" max="5381" width="5" style="78" customWidth="1"/>
    <col min="5382" max="5390" width="0" style="78" hidden="1" customWidth="1"/>
    <col min="5391" max="5393" width="8" style="78" customWidth="1"/>
    <col min="5394" max="5394" width="2.33203125" style="78" customWidth="1"/>
    <col min="5395" max="5396" width="8" style="78" customWidth="1"/>
    <col min="5397" max="5621" width="8.88671875" style="78"/>
    <col min="5622" max="5622" width="14.5546875" style="78" bestFit="1" customWidth="1"/>
    <col min="5623" max="5637" width="5" style="78" customWidth="1"/>
    <col min="5638" max="5646" width="0" style="78" hidden="1" customWidth="1"/>
    <col min="5647" max="5649" width="8" style="78" customWidth="1"/>
    <col min="5650" max="5650" width="2.33203125" style="78" customWidth="1"/>
    <col min="5651" max="5652" width="8" style="78" customWidth="1"/>
    <col min="5653" max="5877" width="8.88671875" style="78"/>
    <col min="5878" max="5878" width="14.5546875" style="78" bestFit="1" customWidth="1"/>
    <col min="5879" max="5893" width="5" style="78" customWidth="1"/>
    <col min="5894" max="5902" width="0" style="78" hidden="1" customWidth="1"/>
    <col min="5903" max="5905" width="8" style="78" customWidth="1"/>
    <col min="5906" max="5906" width="2.33203125" style="78" customWidth="1"/>
    <col min="5907" max="5908" width="8" style="78" customWidth="1"/>
    <col min="5909" max="6133" width="8.88671875" style="78"/>
    <col min="6134" max="6134" width="14.5546875" style="78" bestFit="1" customWidth="1"/>
    <col min="6135" max="6149" width="5" style="78" customWidth="1"/>
    <col min="6150" max="6158" width="0" style="78" hidden="1" customWidth="1"/>
    <col min="6159" max="6161" width="8" style="78" customWidth="1"/>
    <col min="6162" max="6162" width="2.33203125" style="78" customWidth="1"/>
    <col min="6163" max="6164" width="8" style="78" customWidth="1"/>
    <col min="6165" max="6389" width="8.88671875" style="78"/>
    <col min="6390" max="6390" width="14.5546875" style="78" bestFit="1" customWidth="1"/>
    <col min="6391" max="6405" width="5" style="78" customWidth="1"/>
    <col min="6406" max="6414" width="0" style="78" hidden="1" customWidth="1"/>
    <col min="6415" max="6417" width="8" style="78" customWidth="1"/>
    <col min="6418" max="6418" width="2.33203125" style="78" customWidth="1"/>
    <col min="6419" max="6420" width="8" style="78" customWidth="1"/>
    <col min="6421" max="6645" width="8.88671875" style="78"/>
    <col min="6646" max="6646" width="14.5546875" style="78" bestFit="1" customWidth="1"/>
    <col min="6647" max="6661" width="5" style="78" customWidth="1"/>
    <col min="6662" max="6670" width="0" style="78" hidden="1" customWidth="1"/>
    <col min="6671" max="6673" width="8" style="78" customWidth="1"/>
    <col min="6674" max="6674" width="2.33203125" style="78" customWidth="1"/>
    <col min="6675" max="6676" width="8" style="78" customWidth="1"/>
    <col min="6677" max="6901" width="8.88671875" style="78"/>
    <col min="6902" max="6902" width="14.5546875" style="78" bestFit="1" customWidth="1"/>
    <col min="6903" max="6917" width="5" style="78" customWidth="1"/>
    <col min="6918" max="6926" width="0" style="78" hidden="1" customWidth="1"/>
    <col min="6927" max="6929" width="8" style="78" customWidth="1"/>
    <col min="6930" max="6930" width="2.33203125" style="78" customWidth="1"/>
    <col min="6931" max="6932" width="8" style="78" customWidth="1"/>
    <col min="6933" max="7157" width="8.88671875" style="78"/>
    <col min="7158" max="7158" width="14.5546875" style="78" bestFit="1" customWidth="1"/>
    <col min="7159" max="7173" width="5" style="78" customWidth="1"/>
    <col min="7174" max="7182" width="0" style="78" hidden="1" customWidth="1"/>
    <col min="7183" max="7185" width="8" style="78" customWidth="1"/>
    <col min="7186" max="7186" width="2.33203125" style="78" customWidth="1"/>
    <col min="7187" max="7188" width="8" style="78" customWidth="1"/>
    <col min="7189" max="7413" width="8.88671875" style="78"/>
    <col min="7414" max="7414" width="14.5546875" style="78" bestFit="1" customWidth="1"/>
    <col min="7415" max="7429" width="5" style="78" customWidth="1"/>
    <col min="7430" max="7438" width="0" style="78" hidden="1" customWidth="1"/>
    <col min="7439" max="7441" width="8" style="78" customWidth="1"/>
    <col min="7442" max="7442" width="2.33203125" style="78" customWidth="1"/>
    <col min="7443" max="7444" width="8" style="78" customWidth="1"/>
    <col min="7445" max="7669" width="8.88671875" style="78"/>
    <col min="7670" max="7670" width="14.5546875" style="78" bestFit="1" customWidth="1"/>
    <col min="7671" max="7685" width="5" style="78" customWidth="1"/>
    <col min="7686" max="7694" width="0" style="78" hidden="1" customWidth="1"/>
    <col min="7695" max="7697" width="8" style="78" customWidth="1"/>
    <col min="7698" max="7698" width="2.33203125" style="78" customWidth="1"/>
    <col min="7699" max="7700" width="8" style="78" customWidth="1"/>
    <col min="7701" max="7925" width="8.88671875" style="78"/>
    <col min="7926" max="7926" width="14.5546875" style="78" bestFit="1" customWidth="1"/>
    <col min="7927" max="7941" width="5" style="78" customWidth="1"/>
    <col min="7942" max="7950" width="0" style="78" hidden="1" customWidth="1"/>
    <col min="7951" max="7953" width="8" style="78" customWidth="1"/>
    <col min="7954" max="7954" width="2.33203125" style="78" customWidth="1"/>
    <col min="7955" max="7956" width="8" style="78" customWidth="1"/>
    <col min="7957" max="8181" width="8.88671875" style="78"/>
    <col min="8182" max="8182" width="14.5546875" style="78" bestFit="1" customWidth="1"/>
    <col min="8183" max="8197" width="5" style="78" customWidth="1"/>
    <col min="8198" max="8206" width="0" style="78" hidden="1" customWidth="1"/>
    <col min="8207" max="8209" width="8" style="78" customWidth="1"/>
    <col min="8210" max="8210" width="2.33203125" style="78" customWidth="1"/>
    <col min="8211" max="8212" width="8" style="78" customWidth="1"/>
    <col min="8213" max="8437" width="8.88671875" style="78"/>
    <col min="8438" max="8438" width="14.5546875" style="78" bestFit="1" customWidth="1"/>
    <col min="8439" max="8453" width="5" style="78" customWidth="1"/>
    <col min="8454" max="8462" width="0" style="78" hidden="1" customWidth="1"/>
    <col min="8463" max="8465" width="8" style="78" customWidth="1"/>
    <col min="8466" max="8466" width="2.33203125" style="78" customWidth="1"/>
    <col min="8467" max="8468" width="8" style="78" customWidth="1"/>
    <col min="8469" max="8693" width="8.88671875" style="78"/>
    <col min="8694" max="8694" width="14.5546875" style="78" bestFit="1" customWidth="1"/>
    <col min="8695" max="8709" width="5" style="78" customWidth="1"/>
    <col min="8710" max="8718" width="0" style="78" hidden="1" customWidth="1"/>
    <col min="8719" max="8721" width="8" style="78" customWidth="1"/>
    <col min="8722" max="8722" width="2.33203125" style="78" customWidth="1"/>
    <col min="8723" max="8724" width="8" style="78" customWidth="1"/>
    <col min="8725" max="8949" width="8.88671875" style="78"/>
    <col min="8950" max="8950" width="14.5546875" style="78" bestFit="1" customWidth="1"/>
    <col min="8951" max="8965" width="5" style="78" customWidth="1"/>
    <col min="8966" max="8974" width="0" style="78" hidden="1" customWidth="1"/>
    <col min="8975" max="8977" width="8" style="78" customWidth="1"/>
    <col min="8978" max="8978" width="2.33203125" style="78" customWidth="1"/>
    <col min="8979" max="8980" width="8" style="78" customWidth="1"/>
    <col min="8981" max="9205" width="8.88671875" style="78"/>
    <col min="9206" max="9206" width="14.5546875" style="78" bestFit="1" customWidth="1"/>
    <col min="9207" max="9221" width="5" style="78" customWidth="1"/>
    <col min="9222" max="9230" width="0" style="78" hidden="1" customWidth="1"/>
    <col min="9231" max="9233" width="8" style="78" customWidth="1"/>
    <col min="9234" max="9234" width="2.33203125" style="78" customWidth="1"/>
    <col min="9235" max="9236" width="8" style="78" customWidth="1"/>
    <col min="9237" max="9461" width="8.88671875" style="78"/>
    <col min="9462" max="9462" width="14.5546875" style="78" bestFit="1" customWidth="1"/>
    <col min="9463" max="9477" width="5" style="78" customWidth="1"/>
    <col min="9478" max="9486" width="0" style="78" hidden="1" customWidth="1"/>
    <col min="9487" max="9489" width="8" style="78" customWidth="1"/>
    <col min="9490" max="9490" width="2.33203125" style="78" customWidth="1"/>
    <col min="9491" max="9492" width="8" style="78" customWidth="1"/>
    <col min="9493" max="9717" width="8.88671875" style="78"/>
    <col min="9718" max="9718" width="14.5546875" style="78" bestFit="1" customWidth="1"/>
    <col min="9719" max="9733" width="5" style="78" customWidth="1"/>
    <col min="9734" max="9742" width="0" style="78" hidden="1" customWidth="1"/>
    <col min="9743" max="9745" width="8" style="78" customWidth="1"/>
    <col min="9746" max="9746" width="2.33203125" style="78" customWidth="1"/>
    <col min="9747" max="9748" width="8" style="78" customWidth="1"/>
    <col min="9749" max="9973" width="8.88671875" style="78"/>
    <col min="9974" max="9974" width="14.5546875" style="78" bestFit="1" customWidth="1"/>
    <col min="9975" max="9989" width="5" style="78" customWidth="1"/>
    <col min="9990" max="9998" width="0" style="78" hidden="1" customWidth="1"/>
    <col min="9999" max="10001" width="8" style="78" customWidth="1"/>
    <col min="10002" max="10002" width="2.33203125" style="78" customWidth="1"/>
    <col min="10003" max="10004" width="8" style="78" customWidth="1"/>
    <col min="10005" max="10229" width="8.88671875" style="78"/>
    <col min="10230" max="10230" width="14.5546875" style="78" bestFit="1" customWidth="1"/>
    <col min="10231" max="10245" width="5" style="78" customWidth="1"/>
    <col min="10246" max="10254" width="0" style="78" hidden="1" customWidth="1"/>
    <col min="10255" max="10257" width="8" style="78" customWidth="1"/>
    <col min="10258" max="10258" width="2.33203125" style="78" customWidth="1"/>
    <col min="10259" max="10260" width="8" style="78" customWidth="1"/>
    <col min="10261" max="10485" width="8.88671875" style="78"/>
    <col min="10486" max="10486" width="14.5546875" style="78" bestFit="1" customWidth="1"/>
    <col min="10487" max="10501" width="5" style="78" customWidth="1"/>
    <col min="10502" max="10510" width="0" style="78" hidden="1" customWidth="1"/>
    <col min="10511" max="10513" width="8" style="78" customWidth="1"/>
    <col min="10514" max="10514" width="2.33203125" style="78" customWidth="1"/>
    <col min="10515" max="10516" width="8" style="78" customWidth="1"/>
    <col min="10517" max="10741" width="8.88671875" style="78"/>
    <col min="10742" max="10742" width="14.5546875" style="78" bestFit="1" customWidth="1"/>
    <col min="10743" max="10757" width="5" style="78" customWidth="1"/>
    <col min="10758" max="10766" width="0" style="78" hidden="1" customWidth="1"/>
    <col min="10767" max="10769" width="8" style="78" customWidth="1"/>
    <col min="10770" max="10770" width="2.33203125" style="78" customWidth="1"/>
    <col min="10771" max="10772" width="8" style="78" customWidth="1"/>
    <col min="10773" max="10997" width="8.88671875" style="78"/>
    <col min="10998" max="10998" width="14.5546875" style="78" bestFit="1" customWidth="1"/>
    <col min="10999" max="11013" width="5" style="78" customWidth="1"/>
    <col min="11014" max="11022" width="0" style="78" hidden="1" customWidth="1"/>
    <col min="11023" max="11025" width="8" style="78" customWidth="1"/>
    <col min="11026" max="11026" width="2.33203125" style="78" customWidth="1"/>
    <col min="11027" max="11028" width="8" style="78" customWidth="1"/>
    <col min="11029" max="11253" width="8.88671875" style="78"/>
    <col min="11254" max="11254" width="14.5546875" style="78" bestFit="1" customWidth="1"/>
    <col min="11255" max="11269" width="5" style="78" customWidth="1"/>
    <col min="11270" max="11278" width="0" style="78" hidden="1" customWidth="1"/>
    <col min="11279" max="11281" width="8" style="78" customWidth="1"/>
    <col min="11282" max="11282" width="2.33203125" style="78" customWidth="1"/>
    <col min="11283" max="11284" width="8" style="78" customWidth="1"/>
    <col min="11285" max="11509" width="8.88671875" style="78"/>
    <col min="11510" max="11510" width="14.5546875" style="78" bestFit="1" customWidth="1"/>
    <col min="11511" max="11525" width="5" style="78" customWidth="1"/>
    <col min="11526" max="11534" width="0" style="78" hidden="1" customWidth="1"/>
    <col min="11535" max="11537" width="8" style="78" customWidth="1"/>
    <col min="11538" max="11538" width="2.33203125" style="78" customWidth="1"/>
    <col min="11539" max="11540" width="8" style="78" customWidth="1"/>
    <col min="11541" max="11765" width="8.88671875" style="78"/>
    <col min="11766" max="11766" width="14.5546875" style="78" bestFit="1" customWidth="1"/>
    <col min="11767" max="11781" width="5" style="78" customWidth="1"/>
    <col min="11782" max="11790" width="0" style="78" hidden="1" customWidth="1"/>
    <col min="11791" max="11793" width="8" style="78" customWidth="1"/>
    <col min="11794" max="11794" width="2.33203125" style="78" customWidth="1"/>
    <col min="11795" max="11796" width="8" style="78" customWidth="1"/>
    <col min="11797" max="12021" width="8.88671875" style="78"/>
    <col min="12022" max="12022" width="14.5546875" style="78" bestFit="1" customWidth="1"/>
    <col min="12023" max="12037" width="5" style="78" customWidth="1"/>
    <col min="12038" max="12046" width="0" style="78" hidden="1" customWidth="1"/>
    <col min="12047" max="12049" width="8" style="78" customWidth="1"/>
    <col min="12050" max="12050" width="2.33203125" style="78" customWidth="1"/>
    <col min="12051" max="12052" width="8" style="78" customWidth="1"/>
    <col min="12053" max="12277" width="8.88671875" style="78"/>
    <col min="12278" max="12278" width="14.5546875" style="78" bestFit="1" customWidth="1"/>
    <col min="12279" max="12293" width="5" style="78" customWidth="1"/>
    <col min="12294" max="12302" width="0" style="78" hidden="1" customWidth="1"/>
    <col min="12303" max="12305" width="8" style="78" customWidth="1"/>
    <col min="12306" max="12306" width="2.33203125" style="78" customWidth="1"/>
    <col min="12307" max="12308" width="8" style="78" customWidth="1"/>
    <col min="12309" max="12533" width="8.88671875" style="78"/>
    <col min="12534" max="12534" width="14.5546875" style="78" bestFit="1" customWidth="1"/>
    <col min="12535" max="12549" width="5" style="78" customWidth="1"/>
    <col min="12550" max="12558" width="0" style="78" hidden="1" customWidth="1"/>
    <col min="12559" max="12561" width="8" style="78" customWidth="1"/>
    <col min="12562" max="12562" width="2.33203125" style="78" customWidth="1"/>
    <col min="12563" max="12564" width="8" style="78" customWidth="1"/>
    <col min="12565" max="12789" width="8.88671875" style="78"/>
    <col min="12790" max="12790" width="14.5546875" style="78" bestFit="1" customWidth="1"/>
    <col min="12791" max="12805" width="5" style="78" customWidth="1"/>
    <col min="12806" max="12814" width="0" style="78" hidden="1" customWidth="1"/>
    <col min="12815" max="12817" width="8" style="78" customWidth="1"/>
    <col min="12818" max="12818" width="2.33203125" style="78" customWidth="1"/>
    <col min="12819" max="12820" width="8" style="78" customWidth="1"/>
    <col min="12821" max="13045" width="8.88671875" style="78"/>
    <col min="13046" max="13046" width="14.5546875" style="78" bestFit="1" customWidth="1"/>
    <col min="13047" max="13061" width="5" style="78" customWidth="1"/>
    <col min="13062" max="13070" width="0" style="78" hidden="1" customWidth="1"/>
    <col min="13071" max="13073" width="8" style="78" customWidth="1"/>
    <col min="13074" max="13074" width="2.33203125" style="78" customWidth="1"/>
    <col min="13075" max="13076" width="8" style="78" customWidth="1"/>
    <col min="13077" max="13301" width="8.88671875" style="78"/>
    <col min="13302" max="13302" width="14.5546875" style="78" bestFit="1" customWidth="1"/>
    <col min="13303" max="13317" width="5" style="78" customWidth="1"/>
    <col min="13318" max="13326" width="0" style="78" hidden="1" customWidth="1"/>
    <col min="13327" max="13329" width="8" style="78" customWidth="1"/>
    <col min="13330" max="13330" width="2.33203125" style="78" customWidth="1"/>
    <col min="13331" max="13332" width="8" style="78" customWidth="1"/>
    <col min="13333" max="13557" width="8.88671875" style="78"/>
    <col min="13558" max="13558" width="14.5546875" style="78" bestFit="1" customWidth="1"/>
    <col min="13559" max="13573" width="5" style="78" customWidth="1"/>
    <col min="13574" max="13582" width="0" style="78" hidden="1" customWidth="1"/>
    <col min="13583" max="13585" width="8" style="78" customWidth="1"/>
    <col min="13586" max="13586" width="2.33203125" style="78" customWidth="1"/>
    <col min="13587" max="13588" width="8" style="78" customWidth="1"/>
    <col min="13589" max="13813" width="8.88671875" style="78"/>
    <col min="13814" max="13814" width="14.5546875" style="78" bestFit="1" customWidth="1"/>
    <col min="13815" max="13829" width="5" style="78" customWidth="1"/>
    <col min="13830" max="13838" width="0" style="78" hidden="1" customWidth="1"/>
    <col min="13839" max="13841" width="8" style="78" customWidth="1"/>
    <col min="13842" max="13842" width="2.33203125" style="78" customWidth="1"/>
    <col min="13843" max="13844" width="8" style="78" customWidth="1"/>
    <col min="13845" max="14069" width="8.88671875" style="78"/>
    <col min="14070" max="14070" width="14.5546875" style="78" bestFit="1" customWidth="1"/>
    <col min="14071" max="14085" width="5" style="78" customWidth="1"/>
    <col min="14086" max="14094" width="0" style="78" hidden="1" customWidth="1"/>
    <col min="14095" max="14097" width="8" style="78" customWidth="1"/>
    <col min="14098" max="14098" width="2.33203125" style="78" customWidth="1"/>
    <col min="14099" max="14100" width="8" style="78" customWidth="1"/>
    <col min="14101" max="14325" width="8.88671875" style="78"/>
    <col min="14326" max="14326" width="14.5546875" style="78" bestFit="1" customWidth="1"/>
    <col min="14327" max="14341" width="5" style="78" customWidth="1"/>
    <col min="14342" max="14350" width="0" style="78" hidden="1" customWidth="1"/>
    <col min="14351" max="14353" width="8" style="78" customWidth="1"/>
    <col min="14354" max="14354" width="2.33203125" style="78" customWidth="1"/>
    <col min="14355" max="14356" width="8" style="78" customWidth="1"/>
    <col min="14357" max="14581" width="8.88671875" style="78"/>
    <col min="14582" max="14582" width="14.5546875" style="78" bestFit="1" customWidth="1"/>
    <col min="14583" max="14597" width="5" style="78" customWidth="1"/>
    <col min="14598" max="14606" width="0" style="78" hidden="1" customWidth="1"/>
    <col min="14607" max="14609" width="8" style="78" customWidth="1"/>
    <col min="14610" max="14610" width="2.33203125" style="78" customWidth="1"/>
    <col min="14611" max="14612" width="8" style="78" customWidth="1"/>
    <col min="14613" max="14837" width="8.88671875" style="78"/>
    <col min="14838" max="14838" width="14.5546875" style="78" bestFit="1" customWidth="1"/>
    <col min="14839" max="14853" width="5" style="78" customWidth="1"/>
    <col min="14854" max="14862" width="0" style="78" hidden="1" customWidth="1"/>
    <col min="14863" max="14865" width="8" style="78" customWidth="1"/>
    <col min="14866" max="14866" width="2.33203125" style="78" customWidth="1"/>
    <col min="14867" max="14868" width="8" style="78" customWidth="1"/>
    <col min="14869" max="15093" width="8.88671875" style="78"/>
    <col min="15094" max="15094" width="14.5546875" style="78" bestFit="1" customWidth="1"/>
    <col min="15095" max="15109" width="5" style="78" customWidth="1"/>
    <col min="15110" max="15118" width="0" style="78" hidden="1" customWidth="1"/>
    <col min="15119" max="15121" width="8" style="78" customWidth="1"/>
    <col min="15122" max="15122" width="2.33203125" style="78" customWidth="1"/>
    <col min="15123" max="15124" width="8" style="78" customWidth="1"/>
    <col min="15125" max="15349" width="8.88671875" style="78"/>
    <col min="15350" max="15350" width="14.5546875" style="78" bestFit="1" customWidth="1"/>
    <col min="15351" max="15365" width="5" style="78" customWidth="1"/>
    <col min="15366" max="15374" width="0" style="78" hidden="1" customWidth="1"/>
    <col min="15375" max="15377" width="8" style="78" customWidth="1"/>
    <col min="15378" max="15378" width="2.33203125" style="78" customWidth="1"/>
    <col min="15379" max="15380" width="8" style="78" customWidth="1"/>
    <col min="15381" max="15605" width="8.88671875" style="78"/>
    <col min="15606" max="15606" width="14.5546875" style="78" bestFit="1" customWidth="1"/>
    <col min="15607" max="15621" width="5" style="78" customWidth="1"/>
    <col min="15622" max="15630" width="0" style="78" hidden="1" customWidth="1"/>
    <col min="15631" max="15633" width="8" style="78" customWidth="1"/>
    <col min="15634" max="15634" width="2.33203125" style="78" customWidth="1"/>
    <col min="15635" max="15636" width="8" style="78" customWidth="1"/>
    <col min="15637" max="15861" width="8.88671875" style="78"/>
    <col min="15862" max="15862" width="14.5546875" style="78" bestFit="1" customWidth="1"/>
    <col min="15863" max="15877" width="5" style="78" customWidth="1"/>
    <col min="15878" max="15886" width="0" style="78" hidden="1" customWidth="1"/>
    <col min="15887" max="15889" width="8" style="78" customWidth="1"/>
    <col min="15890" max="15890" width="2.33203125" style="78" customWidth="1"/>
    <col min="15891" max="15892" width="8" style="78" customWidth="1"/>
    <col min="15893" max="16117" width="8.88671875" style="78"/>
    <col min="16118" max="16118" width="14.5546875" style="78" bestFit="1" customWidth="1"/>
    <col min="16119" max="16133" width="5" style="78" customWidth="1"/>
    <col min="16134" max="16142" width="0" style="78" hidden="1" customWidth="1"/>
    <col min="16143" max="16145" width="8" style="78" customWidth="1"/>
    <col min="16146" max="16146" width="2.33203125" style="78" customWidth="1"/>
    <col min="16147" max="16148" width="8" style="78" customWidth="1"/>
    <col min="16149" max="16384" width="8.88671875" style="78"/>
  </cols>
  <sheetData>
    <row r="1" spans="1:20" x14ac:dyDescent="0.3">
      <c r="A1" s="334" t="s">
        <v>136</v>
      </c>
      <c r="B1" s="335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8" t="s">
        <v>22</v>
      </c>
      <c r="P1" s="259" t="s">
        <v>23</v>
      </c>
      <c r="Q1" s="259" t="s">
        <v>24</v>
      </c>
      <c r="R1" s="259"/>
      <c r="S1" s="259"/>
      <c r="T1" s="261"/>
    </row>
    <row r="2" spans="1:20" ht="15" thickBot="1" x14ac:dyDescent="0.35">
      <c r="A2" s="336"/>
      <c r="B2" s="337"/>
      <c r="C2" s="244" t="str">
        <f>B3</f>
        <v>Kolín B</v>
      </c>
      <c r="D2" s="260"/>
      <c r="E2" s="262"/>
      <c r="F2" s="244" t="str">
        <f>B4</f>
        <v>Polanka B</v>
      </c>
      <c r="G2" s="260"/>
      <c r="H2" s="262"/>
      <c r="I2" s="244" t="str">
        <f>B5</f>
        <v>Polanka D</v>
      </c>
      <c r="J2" s="260"/>
      <c r="K2" s="262"/>
      <c r="L2" s="244" t="str">
        <f>B6</f>
        <v>Břeclav B</v>
      </c>
      <c r="M2" s="260"/>
      <c r="N2" s="262"/>
      <c r="O2" s="269"/>
      <c r="P2" s="260"/>
      <c r="Q2" s="260"/>
      <c r="R2" s="260"/>
      <c r="S2" s="260"/>
      <c r="T2" s="262"/>
    </row>
    <row r="3" spans="1:20" ht="21" x14ac:dyDescent="0.3">
      <c r="A3" s="18" t="s">
        <v>18</v>
      </c>
      <c r="B3" s="226" t="s">
        <v>49</v>
      </c>
      <c r="C3" s="225"/>
      <c r="D3" s="224"/>
      <c r="E3" s="223"/>
      <c r="F3" s="23">
        <v>15</v>
      </c>
      <c r="G3" s="24" t="s">
        <v>26</v>
      </c>
      <c r="H3" s="25">
        <v>19</v>
      </c>
      <c r="I3" s="23">
        <v>18</v>
      </c>
      <c r="J3" s="24" t="s">
        <v>26</v>
      </c>
      <c r="K3" s="25">
        <v>6</v>
      </c>
      <c r="L3" s="23">
        <v>14</v>
      </c>
      <c r="M3" s="24" t="s">
        <v>26</v>
      </c>
      <c r="N3" s="25">
        <v>17</v>
      </c>
      <c r="O3" s="98">
        <f>SUM(IF(C3&gt;E3,1,0),IF(F3&gt;H3,1,0),IF(I3&gt;K3,1,0),IF(L3&gt;N3,1,0))</f>
        <v>1</v>
      </c>
      <c r="P3" s="222">
        <v>3</v>
      </c>
      <c r="Q3" s="24">
        <f>C3+F3+I3+L3</f>
        <v>47</v>
      </c>
      <c r="R3" s="24" t="s">
        <v>26</v>
      </c>
      <c r="S3" s="24">
        <f>E3+H3+K3+N3</f>
        <v>42</v>
      </c>
      <c r="T3" s="25">
        <f>Q3/S3</f>
        <v>1.1190476190476191</v>
      </c>
    </row>
    <row r="4" spans="1:20" ht="21" x14ac:dyDescent="0.3">
      <c r="A4" s="34" t="s">
        <v>19</v>
      </c>
      <c r="B4" s="221" t="s">
        <v>28</v>
      </c>
      <c r="C4" s="95">
        <f>H3</f>
        <v>19</v>
      </c>
      <c r="D4" s="96" t="s">
        <v>26</v>
      </c>
      <c r="E4" s="94">
        <f>F3</f>
        <v>15</v>
      </c>
      <c r="F4" s="220"/>
      <c r="G4" s="219"/>
      <c r="H4" s="218"/>
      <c r="I4" s="90">
        <v>30</v>
      </c>
      <c r="J4" s="54" t="s">
        <v>26</v>
      </c>
      <c r="K4" s="89">
        <v>7</v>
      </c>
      <c r="L4" s="90">
        <v>14</v>
      </c>
      <c r="M4" s="54" t="s">
        <v>26</v>
      </c>
      <c r="N4" s="89">
        <v>9</v>
      </c>
      <c r="O4" s="88">
        <f>SUM(IF(C4&gt;E4,1,0),IF(F4&gt;H4,1,0),IF(I4&gt;K4,1,0),IF(L4&gt;N4,1,0))</f>
        <v>3</v>
      </c>
      <c r="P4" s="217">
        <v>1</v>
      </c>
      <c r="Q4" s="54">
        <f>C4+F4+I4+L4</f>
        <v>63</v>
      </c>
      <c r="R4" s="54" t="s">
        <v>26</v>
      </c>
      <c r="S4" s="54">
        <f>E4+H4+K4+N4</f>
        <v>31</v>
      </c>
      <c r="T4" s="89">
        <f>Q4/S4</f>
        <v>2.032258064516129</v>
      </c>
    </row>
    <row r="5" spans="1:20" ht="21" x14ac:dyDescent="0.3">
      <c r="A5" s="34" t="s">
        <v>20</v>
      </c>
      <c r="B5" s="221" t="s">
        <v>135</v>
      </c>
      <c r="C5" s="95">
        <f>K3</f>
        <v>6</v>
      </c>
      <c r="D5" s="96" t="s">
        <v>26</v>
      </c>
      <c r="E5" s="94">
        <f>I3</f>
        <v>18</v>
      </c>
      <c r="F5" s="95">
        <f>K4</f>
        <v>7</v>
      </c>
      <c r="G5" s="96" t="s">
        <v>26</v>
      </c>
      <c r="H5" s="94">
        <f>I4</f>
        <v>30</v>
      </c>
      <c r="I5" s="220"/>
      <c r="J5" s="219"/>
      <c r="K5" s="218"/>
      <c r="L5" s="90">
        <v>3</v>
      </c>
      <c r="M5" s="54" t="s">
        <v>26</v>
      </c>
      <c r="N5" s="89">
        <v>27</v>
      </c>
      <c r="O5" s="88">
        <f>SUM(IF(C5&gt;E5,1,0),IF(F5&gt;H5,1,0),IF(I5&gt;K5,1,0),IF(L5&gt;N5,1,0))</f>
        <v>0</v>
      </c>
      <c r="P5" s="217">
        <v>4</v>
      </c>
      <c r="Q5" s="54">
        <f>C5+F5+I5+L5</f>
        <v>16</v>
      </c>
      <c r="R5" s="54" t="s">
        <v>26</v>
      </c>
      <c r="S5" s="54">
        <f>E5+H5+K5+N5</f>
        <v>75</v>
      </c>
      <c r="T5" s="89">
        <f>Q5/S5</f>
        <v>0.21333333333333335</v>
      </c>
    </row>
    <row r="6" spans="1:20" ht="21.6" thickBot="1" x14ac:dyDescent="0.35">
      <c r="A6" s="17" t="s">
        <v>21</v>
      </c>
      <c r="B6" s="216" t="s">
        <v>134</v>
      </c>
      <c r="C6" s="56">
        <f>N3</f>
        <v>17</v>
      </c>
      <c r="D6" s="57" t="s">
        <v>26</v>
      </c>
      <c r="E6" s="58">
        <f>L3</f>
        <v>14</v>
      </c>
      <c r="F6" s="56">
        <f>N4</f>
        <v>9</v>
      </c>
      <c r="G6" s="57" t="s">
        <v>26</v>
      </c>
      <c r="H6" s="58">
        <f>L4</f>
        <v>14</v>
      </c>
      <c r="I6" s="56">
        <f>N5</f>
        <v>27</v>
      </c>
      <c r="J6" s="57" t="s">
        <v>26</v>
      </c>
      <c r="K6" s="58">
        <f>L5</f>
        <v>3</v>
      </c>
      <c r="L6" s="215"/>
      <c r="M6" s="214"/>
      <c r="N6" s="213"/>
      <c r="O6" s="82">
        <f>SUM(IF(C6&gt;E6,1,0),IF(F6&gt;H6,1,0),IF(I6&gt;K6,1,0),IF(L6&gt;N6,1,0))</f>
        <v>2</v>
      </c>
      <c r="P6" s="212">
        <v>2</v>
      </c>
      <c r="Q6" s="80">
        <f>C6+F6+I6+L6</f>
        <v>53</v>
      </c>
      <c r="R6" s="80" t="s">
        <v>26</v>
      </c>
      <c r="S6" s="80">
        <f>E6+H6+K6+N6</f>
        <v>31</v>
      </c>
      <c r="T6" s="79">
        <f>Q6/S6</f>
        <v>1.7096774193548387</v>
      </c>
    </row>
  </sheetData>
  <mergeCells count="12">
    <mergeCell ref="P1:P2"/>
    <mergeCell ref="Q1:T2"/>
    <mergeCell ref="C2:E2"/>
    <mergeCell ref="F2:H2"/>
    <mergeCell ref="I2:K2"/>
    <mergeCell ref="L2:N2"/>
    <mergeCell ref="O1:O2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072B7-1F18-42CF-9EF1-9A1D0BA51F4F}">
  <sheetPr>
    <tabColor theme="4" tint="0.59999389629810485"/>
  </sheetPr>
  <dimension ref="A1:W8"/>
  <sheetViews>
    <sheetView zoomScale="85" workbookViewId="0">
      <selection activeCell="G13" sqref="G13"/>
    </sheetView>
  </sheetViews>
  <sheetFormatPr defaultRowHeight="14.4" x14ac:dyDescent="0.3"/>
  <cols>
    <col min="2" max="2" width="22.88671875" bestFit="1" customWidth="1"/>
    <col min="3" max="16" width="5" customWidth="1"/>
    <col min="17" max="17" width="5.88671875" customWidth="1"/>
    <col min="18" max="20" width="8" customWidth="1"/>
    <col min="21" max="21" width="2.33203125" customWidth="1"/>
    <col min="22" max="22" width="8" customWidth="1"/>
    <col min="23" max="23" width="12.44140625" customWidth="1"/>
    <col min="249" max="249" width="14.5546875" bestFit="1" customWidth="1"/>
    <col min="250" max="264" width="5" customWidth="1"/>
    <col min="265" max="273" width="0" hidden="1" customWidth="1"/>
    <col min="274" max="276" width="8" customWidth="1"/>
    <col min="277" max="277" width="2.33203125" customWidth="1"/>
    <col min="278" max="279" width="8" customWidth="1"/>
    <col min="505" max="505" width="14.5546875" bestFit="1" customWidth="1"/>
    <col min="506" max="520" width="5" customWidth="1"/>
    <col min="521" max="529" width="0" hidden="1" customWidth="1"/>
    <col min="530" max="532" width="8" customWidth="1"/>
    <col min="533" max="533" width="2.33203125" customWidth="1"/>
    <col min="534" max="535" width="8" customWidth="1"/>
    <col min="761" max="761" width="14.5546875" bestFit="1" customWidth="1"/>
    <col min="762" max="776" width="5" customWidth="1"/>
    <col min="777" max="785" width="0" hidden="1" customWidth="1"/>
    <col min="786" max="788" width="8" customWidth="1"/>
    <col min="789" max="789" width="2.33203125" customWidth="1"/>
    <col min="790" max="791" width="8" customWidth="1"/>
    <col min="1017" max="1017" width="14.5546875" bestFit="1" customWidth="1"/>
    <col min="1018" max="1032" width="5" customWidth="1"/>
    <col min="1033" max="1041" width="0" hidden="1" customWidth="1"/>
    <col min="1042" max="1044" width="8" customWidth="1"/>
    <col min="1045" max="1045" width="2.33203125" customWidth="1"/>
    <col min="1046" max="1047" width="8" customWidth="1"/>
    <col min="1273" max="1273" width="14.5546875" bestFit="1" customWidth="1"/>
    <col min="1274" max="1288" width="5" customWidth="1"/>
    <col min="1289" max="1297" width="0" hidden="1" customWidth="1"/>
    <col min="1298" max="1300" width="8" customWidth="1"/>
    <col min="1301" max="1301" width="2.33203125" customWidth="1"/>
    <col min="1302" max="1303" width="8" customWidth="1"/>
    <col min="1529" max="1529" width="14.5546875" bestFit="1" customWidth="1"/>
    <col min="1530" max="1544" width="5" customWidth="1"/>
    <col min="1545" max="1553" width="0" hidden="1" customWidth="1"/>
    <col min="1554" max="1556" width="8" customWidth="1"/>
    <col min="1557" max="1557" width="2.33203125" customWidth="1"/>
    <col min="1558" max="1559" width="8" customWidth="1"/>
    <col min="1785" max="1785" width="14.5546875" bestFit="1" customWidth="1"/>
    <col min="1786" max="1800" width="5" customWidth="1"/>
    <col min="1801" max="1809" width="0" hidden="1" customWidth="1"/>
    <col min="1810" max="1812" width="8" customWidth="1"/>
    <col min="1813" max="1813" width="2.33203125" customWidth="1"/>
    <col min="1814" max="1815" width="8" customWidth="1"/>
    <col min="2041" max="2041" width="14.5546875" bestFit="1" customWidth="1"/>
    <col min="2042" max="2056" width="5" customWidth="1"/>
    <col min="2057" max="2065" width="0" hidden="1" customWidth="1"/>
    <col min="2066" max="2068" width="8" customWidth="1"/>
    <col min="2069" max="2069" width="2.33203125" customWidth="1"/>
    <col min="2070" max="2071" width="8" customWidth="1"/>
    <col min="2297" max="2297" width="14.5546875" bestFit="1" customWidth="1"/>
    <col min="2298" max="2312" width="5" customWidth="1"/>
    <col min="2313" max="2321" width="0" hidden="1" customWidth="1"/>
    <col min="2322" max="2324" width="8" customWidth="1"/>
    <col min="2325" max="2325" width="2.33203125" customWidth="1"/>
    <col min="2326" max="2327" width="8" customWidth="1"/>
    <col min="2553" max="2553" width="14.5546875" bestFit="1" customWidth="1"/>
    <col min="2554" max="2568" width="5" customWidth="1"/>
    <col min="2569" max="2577" width="0" hidden="1" customWidth="1"/>
    <col min="2578" max="2580" width="8" customWidth="1"/>
    <col min="2581" max="2581" width="2.33203125" customWidth="1"/>
    <col min="2582" max="2583" width="8" customWidth="1"/>
    <col min="2809" max="2809" width="14.5546875" bestFit="1" customWidth="1"/>
    <col min="2810" max="2824" width="5" customWidth="1"/>
    <col min="2825" max="2833" width="0" hidden="1" customWidth="1"/>
    <col min="2834" max="2836" width="8" customWidth="1"/>
    <col min="2837" max="2837" width="2.33203125" customWidth="1"/>
    <col min="2838" max="2839" width="8" customWidth="1"/>
    <col min="3065" max="3065" width="14.5546875" bestFit="1" customWidth="1"/>
    <col min="3066" max="3080" width="5" customWidth="1"/>
    <col min="3081" max="3089" width="0" hidden="1" customWidth="1"/>
    <col min="3090" max="3092" width="8" customWidth="1"/>
    <col min="3093" max="3093" width="2.33203125" customWidth="1"/>
    <col min="3094" max="3095" width="8" customWidth="1"/>
    <col min="3321" max="3321" width="14.5546875" bestFit="1" customWidth="1"/>
    <col min="3322" max="3336" width="5" customWidth="1"/>
    <col min="3337" max="3345" width="0" hidden="1" customWidth="1"/>
    <col min="3346" max="3348" width="8" customWidth="1"/>
    <col min="3349" max="3349" width="2.33203125" customWidth="1"/>
    <col min="3350" max="3351" width="8" customWidth="1"/>
    <col min="3577" max="3577" width="14.5546875" bestFit="1" customWidth="1"/>
    <col min="3578" max="3592" width="5" customWidth="1"/>
    <col min="3593" max="3601" width="0" hidden="1" customWidth="1"/>
    <col min="3602" max="3604" width="8" customWidth="1"/>
    <col min="3605" max="3605" width="2.33203125" customWidth="1"/>
    <col min="3606" max="3607" width="8" customWidth="1"/>
    <col min="3833" max="3833" width="14.5546875" bestFit="1" customWidth="1"/>
    <col min="3834" max="3848" width="5" customWidth="1"/>
    <col min="3849" max="3857" width="0" hidden="1" customWidth="1"/>
    <col min="3858" max="3860" width="8" customWidth="1"/>
    <col min="3861" max="3861" width="2.33203125" customWidth="1"/>
    <col min="3862" max="3863" width="8" customWidth="1"/>
    <col min="4089" max="4089" width="14.5546875" bestFit="1" customWidth="1"/>
    <col min="4090" max="4104" width="5" customWidth="1"/>
    <col min="4105" max="4113" width="0" hidden="1" customWidth="1"/>
    <col min="4114" max="4116" width="8" customWidth="1"/>
    <col min="4117" max="4117" width="2.33203125" customWidth="1"/>
    <col min="4118" max="4119" width="8" customWidth="1"/>
    <col min="4345" max="4345" width="14.5546875" bestFit="1" customWidth="1"/>
    <col min="4346" max="4360" width="5" customWidth="1"/>
    <col min="4361" max="4369" width="0" hidden="1" customWidth="1"/>
    <col min="4370" max="4372" width="8" customWidth="1"/>
    <col min="4373" max="4373" width="2.33203125" customWidth="1"/>
    <col min="4374" max="4375" width="8" customWidth="1"/>
    <col min="4601" max="4601" width="14.5546875" bestFit="1" customWidth="1"/>
    <col min="4602" max="4616" width="5" customWidth="1"/>
    <col min="4617" max="4625" width="0" hidden="1" customWidth="1"/>
    <col min="4626" max="4628" width="8" customWidth="1"/>
    <col min="4629" max="4629" width="2.33203125" customWidth="1"/>
    <col min="4630" max="4631" width="8" customWidth="1"/>
    <col min="4857" max="4857" width="14.5546875" bestFit="1" customWidth="1"/>
    <col min="4858" max="4872" width="5" customWidth="1"/>
    <col min="4873" max="4881" width="0" hidden="1" customWidth="1"/>
    <col min="4882" max="4884" width="8" customWidth="1"/>
    <col min="4885" max="4885" width="2.33203125" customWidth="1"/>
    <col min="4886" max="4887" width="8" customWidth="1"/>
    <col min="5113" max="5113" width="14.5546875" bestFit="1" customWidth="1"/>
    <col min="5114" max="5128" width="5" customWidth="1"/>
    <col min="5129" max="5137" width="0" hidden="1" customWidth="1"/>
    <col min="5138" max="5140" width="8" customWidth="1"/>
    <col min="5141" max="5141" width="2.33203125" customWidth="1"/>
    <col min="5142" max="5143" width="8" customWidth="1"/>
    <col min="5369" max="5369" width="14.5546875" bestFit="1" customWidth="1"/>
    <col min="5370" max="5384" width="5" customWidth="1"/>
    <col min="5385" max="5393" width="0" hidden="1" customWidth="1"/>
    <col min="5394" max="5396" width="8" customWidth="1"/>
    <col min="5397" max="5397" width="2.33203125" customWidth="1"/>
    <col min="5398" max="5399" width="8" customWidth="1"/>
    <col min="5625" max="5625" width="14.5546875" bestFit="1" customWidth="1"/>
    <col min="5626" max="5640" width="5" customWidth="1"/>
    <col min="5641" max="5649" width="0" hidden="1" customWidth="1"/>
    <col min="5650" max="5652" width="8" customWidth="1"/>
    <col min="5653" max="5653" width="2.33203125" customWidth="1"/>
    <col min="5654" max="5655" width="8" customWidth="1"/>
    <col min="5881" max="5881" width="14.5546875" bestFit="1" customWidth="1"/>
    <col min="5882" max="5896" width="5" customWidth="1"/>
    <col min="5897" max="5905" width="0" hidden="1" customWidth="1"/>
    <col min="5906" max="5908" width="8" customWidth="1"/>
    <col min="5909" max="5909" width="2.33203125" customWidth="1"/>
    <col min="5910" max="5911" width="8" customWidth="1"/>
    <col min="6137" max="6137" width="14.5546875" bestFit="1" customWidth="1"/>
    <col min="6138" max="6152" width="5" customWidth="1"/>
    <col min="6153" max="6161" width="0" hidden="1" customWidth="1"/>
    <col min="6162" max="6164" width="8" customWidth="1"/>
    <col min="6165" max="6165" width="2.33203125" customWidth="1"/>
    <col min="6166" max="6167" width="8" customWidth="1"/>
    <col min="6393" max="6393" width="14.5546875" bestFit="1" customWidth="1"/>
    <col min="6394" max="6408" width="5" customWidth="1"/>
    <col min="6409" max="6417" width="0" hidden="1" customWidth="1"/>
    <col min="6418" max="6420" width="8" customWidth="1"/>
    <col min="6421" max="6421" width="2.33203125" customWidth="1"/>
    <col min="6422" max="6423" width="8" customWidth="1"/>
    <col min="6649" max="6649" width="14.5546875" bestFit="1" customWidth="1"/>
    <col min="6650" max="6664" width="5" customWidth="1"/>
    <col min="6665" max="6673" width="0" hidden="1" customWidth="1"/>
    <col min="6674" max="6676" width="8" customWidth="1"/>
    <col min="6677" max="6677" width="2.33203125" customWidth="1"/>
    <col min="6678" max="6679" width="8" customWidth="1"/>
    <col min="6905" max="6905" width="14.5546875" bestFit="1" customWidth="1"/>
    <col min="6906" max="6920" width="5" customWidth="1"/>
    <col min="6921" max="6929" width="0" hidden="1" customWidth="1"/>
    <col min="6930" max="6932" width="8" customWidth="1"/>
    <col min="6933" max="6933" width="2.33203125" customWidth="1"/>
    <col min="6934" max="6935" width="8" customWidth="1"/>
    <col min="7161" max="7161" width="14.5546875" bestFit="1" customWidth="1"/>
    <col min="7162" max="7176" width="5" customWidth="1"/>
    <col min="7177" max="7185" width="0" hidden="1" customWidth="1"/>
    <col min="7186" max="7188" width="8" customWidth="1"/>
    <col min="7189" max="7189" width="2.33203125" customWidth="1"/>
    <col min="7190" max="7191" width="8" customWidth="1"/>
    <col min="7417" max="7417" width="14.5546875" bestFit="1" customWidth="1"/>
    <col min="7418" max="7432" width="5" customWidth="1"/>
    <col min="7433" max="7441" width="0" hidden="1" customWidth="1"/>
    <col min="7442" max="7444" width="8" customWidth="1"/>
    <col min="7445" max="7445" width="2.33203125" customWidth="1"/>
    <col min="7446" max="7447" width="8" customWidth="1"/>
    <col min="7673" max="7673" width="14.5546875" bestFit="1" customWidth="1"/>
    <col min="7674" max="7688" width="5" customWidth="1"/>
    <col min="7689" max="7697" width="0" hidden="1" customWidth="1"/>
    <col min="7698" max="7700" width="8" customWidth="1"/>
    <col min="7701" max="7701" width="2.33203125" customWidth="1"/>
    <col min="7702" max="7703" width="8" customWidth="1"/>
    <col min="7929" max="7929" width="14.5546875" bestFit="1" customWidth="1"/>
    <col min="7930" max="7944" width="5" customWidth="1"/>
    <col min="7945" max="7953" width="0" hidden="1" customWidth="1"/>
    <col min="7954" max="7956" width="8" customWidth="1"/>
    <col min="7957" max="7957" width="2.33203125" customWidth="1"/>
    <col min="7958" max="7959" width="8" customWidth="1"/>
    <col min="8185" max="8185" width="14.5546875" bestFit="1" customWidth="1"/>
    <col min="8186" max="8200" width="5" customWidth="1"/>
    <col min="8201" max="8209" width="0" hidden="1" customWidth="1"/>
    <col min="8210" max="8212" width="8" customWidth="1"/>
    <col min="8213" max="8213" width="2.33203125" customWidth="1"/>
    <col min="8214" max="8215" width="8" customWidth="1"/>
    <col min="8441" max="8441" width="14.5546875" bestFit="1" customWidth="1"/>
    <col min="8442" max="8456" width="5" customWidth="1"/>
    <col min="8457" max="8465" width="0" hidden="1" customWidth="1"/>
    <col min="8466" max="8468" width="8" customWidth="1"/>
    <col min="8469" max="8469" width="2.33203125" customWidth="1"/>
    <col min="8470" max="8471" width="8" customWidth="1"/>
    <col min="8697" max="8697" width="14.5546875" bestFit="1" customWidth="1"/>
    <col min="8698" max="8712" width="5" customWidth="1"/>
    <col min="8713" max="8721" width="0" hidden="1" customWidth="1"/>
    <col min="8722" max="8724" width="8" customWidth="1"/>
    <col min="8725" max="8725" width="2.33203125" customWidth="1"/>
    <col min="8726" max="8727" width="8" customWidth="1"/>
    <col min="8953" max="8953" width="14.5546875" bestFit="1" customWidth="1"/>
    <col min="8954" max="8968" width="5" customWidth="1"/>
    <col min="8969" max="8977" width="0" hidden="1" customWidth="1"/>
    <col min="8978" max="8980" width="8" customWidth="1"/>
    <col min="8981" max="8981" width="2.33203125" customWidth="1"/>
    <col min="8982" max="8983" width="8" customWidth="1"/>
    <col min="9209" max="9209" width="14.5546875" bestFit="1" customWidth="1"/>
    <col min="9210" max="9224" width="5" customWidth="1"/>
    <col min="9225" max="9233" width="0" hidden="1" customWidth="1"/>
    <col min="9234" max="9236" width="8" customWidth="1"/>
    <col min="9237" max="9237" width="2.33203125" customWidth="1"/>
    <col min="9238" max="9239" width="8" customWidth="1"/>
    <col min="9465" max="9465" width="14.5546875" bestFit="1" customWidth="1"/>
    <col min="9466" max="9480" width="5" customWidth="1"/>
    <col min="9481" max="9489" width="0" hidden="1" customWidth="1"/>
    <col min="9490" max="9492" width="8" customWidth="1"/>
    <col min="9493" max="9493" width="2.33203125" customWidth="1"/>
    <col min="9494" max="9495" width="8" customWidth="1"/>
    <col min="9721" max="9721" width="14.5546875" bestFit="1" customWidth="1"/>
    <col min="9722" max="9736" width="5" customWidth="1"/>
    <col min="9737" max="9745" width="0" hidden="1" customWidth="1"/>
    <col min="9746" max="9748" width="8" customWidth="1"/>
    <col min="9749" max="9749" width="2.33203125" customWidth="1"/>
    <col min="9750" max="9751" width="8" customWidth="1"/>
    <col min="9977" max="9977" width="14.5546875" bestFit="1" customWidth="1"/>
    <col min="9978" max="9992" width="5" customWidth="1"/>
    <col min="9993" max="10001" width="0" hidden="1" customWidth="1"/>
    <col min="10002" max="10004" width="8" customWidth="1"/>
    <col min="10005" max="10005" width="2.33203125" customWidth="1"/>
    <col min="10006" max="10007" width="8" customWidth="1"/>
    <col min="10233" max="10233" width="14.5546875" bestFit="1" customWidth="1"/>
    <col min="10234" max="10248" width="5" customWidth="1"/>
    <col min="10249" max="10257" width="0" hidden="1" customWidth="1"/>
    <col min="10258" max="10260" width="8" customWidth="1"/>
    <col min="10261" max="10261" width="2.33203125" customWidth="1"/>
    <col min="10262" max="10263" width="8" customWidth="1"/>
    <col min="10489" max="10489" width="14.5546875" bestFit="1" customWidth="1"/>
    <col min="10490" max="10504" width="5" customWidth="1"/>
    <col min="10505" max="10513" width="0" hidden="1" customWidth="1"/>
    <col min="10514" max="10516" width="8" customWidth="1"/>
    <col min="10517" max="10517" width="2.33203125" customWidth="1"/>
    <col min="10518" max="10519" width="8" customWidth="1"/>
    <col min="10745" max="10745" width="14.5546875" bestFit="1" customWidth="1"/>
    <col min="10746" max="10760" width="5" customWidth="1"/>
    <col min="10761" max="10769" width="0" hidden="1" customWidth="1"/>
    <col min="10770" max="10772" width="8" customWidth="1"/>
    <col min="10773" max="10773" width="2.33203125" customWidth="1"/>
    <col min="10774" max="10775" width="8" customWidth="1"/>
    <col min="11001" max="11001" width="14.5546875" bestFit="1" customWidth="1"/>
    <col min="11002" max="11016" width="5" customWidth="1"/>
    <col min="11017" max="11025" width="0" hidden="1" customWidth="1"/>
    <col min="11026" max="11028" width="8" customWidth="1"/>
    <col min="11029" max="11029" width="2.33203125" customWidth="1"/>
    <col min="11030" max="11031" width="8" customWidth="1"/>
    <col min="11257" max="11257" width="14.5546875" bestFit="1" customWidth="1"/>
    <col min="11258" max="11272" width="5" customWidth="1"/>
    <col min="11273" max="11281" width="0" hidden="1" customWidth="1"/>
    <col min="11282" max="11284" width="8" customWidth="1"/>
    <col min="11285" max="11285" width="2.33203125" customWidth="1"/>
    <col min="11286" max="11287" width="8" customWidth="1"/>
    <col min="11513" max="11513" width="14.5546875" bestFit="1" customWidth="1"/>
    <col min="11514" max="11528" width="5" customWidth="1"/>
    <col min="11529" max="11537" width="0" hidden="1" customWidth="1"/>
    <col min="11538" max="11540" width="8" customWidth="1"/>
    <col min="11541" max="11541" width="2.33203125" customWidth="1"/>
    <col min="11542" max="11543" width="8" customWidth="1"/>
    <col min="11769" max="11769" width="14.5546875" bestFit="1" customWidth="1"/>
    <col min="11770" max="11784" width="5" customWidth="1"/>
    <col min="11785" max="11793" width="0" hidden="1" customWidth="1"/>
    <col min="11794" max="11796" width="8" customWidth="1"/>
    <col min="11797" max="11797" width="2.33203125" customWidth="1"/>
    <col min="11798" max="11799" width="8" customWidth="1"/>
    <col min="12025" max="12025" width="14.5546875" bestFit="1" customWidth="1"/>
    <col min="12026" max="12040" width="5" customWidth="1"/>
    <col min="12041" max="12049" width="0" hidden="1" customWidth="1"/>
    <col min="12050" max="12052" width="8" customWidth="1"/>
    <col min="12053" max="12053" width="2.33203125" customWidth="1"/>
    <col min="12054" max="12055" width="8" customWidth="1"/>
    <col min="12281" max="12281" width="14.5546875" bestFit="1" customWidth="1"/>
    <col min="12282" max="12296" width="5" customWidth="1"/>
    <col min="12297" max="12305" width="0" hidden="1" customWidth="1"/>
    <col min="12306" max="12308" width="8" customWidth="1"/>
    <col min="12309" max="12309" width="2.33203125" customWidth="1"/>
    <col min="12310" max="12311" width="8" customWidth="1"/>
    <col min="12537" max="12537" width="14.5546875" bestFit="1" customWidth="1"/>
    <col min="12538" max="12552" width="5" customWidth="1"/>
    <col min="12553" max="12561" width="0" hidden="1" customWidth="1"/>
    <col min="12562" max="12564" width="8" customWidth="1"/>
    <col min="12565" max="12565" width="2.33203125" customWidth="1"/>
    <col min="12566" max="12567" width="8" customWidth="1"/>
    <col min="12793" max="12793" width="14.5546875" bestFit="1" customWidth="1"/>
    <col min="12794" max="12808" width="5" customWidth="1"/>
    <col min="12809" max="12817" width="0" hidden="1" customWidth="1"/>
    <col min="12818" max="12820" width="8" customWidth="1"/>
    <col min="12821" max="12821" width="2.33203125" customWidth="1"/>
    <col min="12822" max="12823" width="8" customWidth="1"/>
    <col min="13049" max="13049" width="14.5546875" bestFit="1" customWidth="1"/>
    <col min="13050" max="13064" width="5" customWidth="1"/>
    <col min="13065" max="13073" width="0" hidden="1" customWidth="1"/>
    <col min="13074" max="13076" width="8" customWidth="1"/>
    <col min="13077" max="13077" width="2.33203125" customWidth="1"/>
    <col min="13078" max="13079" width="8" customWidth="1"/>
    <col min="13305" max="13305" width="14.5546875" bestFit="1" customWidth="1"/>
    <col min="13306" max="13320" width="5" customWidth="1"/>
    <col min="13321" max="13329" width="0" hidden="1" customWidth="1"/>
    <col min="13330" max="13332" width="8" customWidth="1"/>
    <col min="13333" max="13333" width="2.33203125" customWidth="1"/>
    <col min="13334" max="13335" width="8" customWidth="1"/>
    <col min="13561" max="13561" width="14.5546875" bestFit="1" customWidth="1"/>
    <col min="13562" max="13576" width="5" customWidth="1"/>
    <col min="13577" max="13585" width="0" hidden="1" customWidth="1"/>
    <col min="13586" max="13588" width="8" customWidth="1"/>
    <col min="13589" max="13589" width="2.33203125" customWidth="1"/>
    <col min="13590" max="13591" width="8" customWidth="1"/>
    <col min="13817" max="13817" width="14.5546875" bestFit="1" customWidth="1"/>
    <col min="13818" max="13832" width="5" customWidth="1"/>
    <col min="13833" max="13841" width="0" hidden="1" customWidth="1"/>
    <col min="13842" max="13844" width="8" customWidth="1"/>
    <col min="13845" max="13845" width="2.33203125" customWidth="1"/>
    <col min="13846" max="13847" width="8" customWidth="1"/>
    <col min="14073" max="14073" width="14.5546875" bestFit="1" customWidth="1"/>
    <col min="14074" max="14088" width="5" customWidth="1"/>
    <col min="14089" max="14097" width="0" hidden="1" customWidth="1"/>
    <col min="14098" max="14100" width="8" customWidth="1"/>
    <col min="14101" max="14101" width="2.33203125" customWidth="1"/>
    <col min="14102" max="14103" width="8" customWidth="1"/>
    <col min="14329" max="14329" width="14.5546875" bestFit="1" customWidth="1"/>
    <col min="14330" max="14344" width="5" customWidth="1"/>
    <col min="14345" max="14353" width="0" hidden="1" customWidth="1"/>
    <col min="14354" max="14356" width="8" customWidth="1"/>
    <col min="14357" max="14357" width="2.33203125" customWidth="1"/>
    <col min="14358" max="14359" width="8" customWidth="1"/>
    <col min="14585" max="14585" width="14.5546875" bestFit="1" customWidth="1"/>
    <col min="14586" max="14600" width="5" customWidth="1"/>
    <col min="14601" max="14609" width="0" hidden="1" customWidth="1"/>
    <col min="14610" max="14612" width="8" customWidth="1"/>
    <col min="14613" max="14613" width="2.33203125" customWidth="1"/>
    <col min="14614" max="14615" width="8" customWidth="1"/>
    <col min="14841" max="14841" width="14.5546875" bestFit="1" customWidth="1"/>
    <col min="14842" max="14856" width="5" customWidth="1"/>
    <col min="14857" max="14865" width="0" hidden="1" customWidth="1"/>
    <col min="14866" max="14868" width="8" customWidth="1"/>
    <col min="14869" max="14869" width="2.33203125" customWidth="1"/>
    <col min="14870" max="14871" width="8" customWidth="1"/>
    <col min="15097" max="15097" width="14.5546875" bestFit="1" customWidth="1"/>
    <col min="15098" max="15112" width="5" customWidth="1"/>
    <col min="15113" max="15121" width="0" hidden="1" customWidth="1"/>
    <col min="15122" max="15124" width="8" customWidth="1"/>
    <col min="15125" max="15125" width="2.33203125" customWidth="1"/>
    <col min="15126" max="15127" width="8" customWidth="1"/>
    <col min="15353" max="15353" width="14.5546875" bestFit="1" customWidth="1"/>
    <col min="15354" max="15368" width="5" customWidth="1"/>
    <col min="15369" max="15377" width="0" hidden="1" customWidth="1"/>
    <col min="15378" max="15380" width="8" customWidth="1"/>
    <col min="15381" max="15381" width="2.33203125" customWidth="1"/>
    <col min="15382" max="15383" width="8" customWidth="1"/>
    <col min="15609" max="15609" width="14.5546875" bestFit="1" customWidth="1"/>
    <col min="15610" max="15624" width="5" customWidth="1"/>
    <col min="15625" max="15633" width="0" hidden="1" customWidth="1"/>
    <col min="15634" max="15636" width="8" customWidth="1"/>
    <col min="15637" max="15637" width="2.33203125" customWidth="1"/>
    <col min="15638" max="15639" width="8" customWidth="1"/>
    <col min="15865" max="15865" width="14.5546875" bestFit="1" customWidth="1"/>
    <col min="15866" max="15880" width="5" customWidth="1"/>
    <col min="15881" max="15889" width="0" hidden="1" customWidth="1"/>
    <col min="15890" max="15892" width="8" customWidth="1"/>
    <col min="15893" max="15893" width="2.33203125" customWidth="1"/>
    <col min="15894" max="15895" width="8" customWidth="1"/>
    <col min="16121" max="16121" width="14.5546875" bestFit="1" customWidth="1"/>
    <col min="16122" max="16136" width="5" customWidth="1"/>
    <col min="16137" max="16145" width="0" hidden="1" customWidth="1"/>
    <col min="16146" max="16148" width="8" customWidth="1"/>
    <col min="16149" max="16149" width="2.33203125" customWidth="1"/>
    <col min="16150" max="16151" width="8" customWidth="1"/>
  </cols>
  <sheetData>
    <row r="1" spans="1:23" x14ac:dyDescent="0.3">
      <c r="A1" s="334" t="s">
        <v>139</v>
      </c>
      <c r="B1" s="335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7" t="s">
        <v>39</v>
      </c>
      <c r="P1" s="259"/>
      <c r="Q1" s="261"/>
      <c r="R1" s="268" t="s">
        <v>22</v>
      </c>
      <c r="S1" s="259" t="s">
        <v>23</v>
      </c>
      <c r="T1" s="259" t="s">
        <v>24</v>
      </c>
      <c r="U1" s="259"/>
      <c r="V1" s="259"/>
      <c r="W1" s="261"/>
    </row>
    <row r="2" spans="1:23" ht="15" thickBot="1" x14ac:dyDescent="0.35">
      <c r="A2" s="336"/>
      <c r="B2" s="337"/>
      <c r="C2" s="244" t="str">
        <f>B3</f>
        <v>Raškovice A</v>
      </c>
      <c r="D2" s="260"/>
      <c r="E2" s="262"/>
      <c r="F2" s="244" t="str">
        <f>B4</f>
        <v>Polanka C</v>
      </c>
      <c r="G2" s="260"/>
      <c r="H2" s="262"/>
      <c r="I2" s="244" t="str">
        <f>B5</f>
        <v>Břeclav C</v>
      </c>
      <c r="J2" s="260"/>
      <c r="K2" s="262"/>
      <c r="L2" s="244" t="str">
        <f>B6</f>
        <v>TJ Ostrava A</v>
      </c>
      <c r="M2" s="260"/>
      <c r="N2" s="262"/>
      <c r="O2" s="244" t="str">
        <f>B7</f>
        <v>Volejbal Ostrava A</v>
      </c>
      <c r="P2" s="260"/>
      <c r="Q2" s="262"/>
      <c r="R2" s="269"/>
      <c r="S2" s="260"/>
      <c r="T2" s="260"/>
      <c r="U2" s="260"/>
      <c r="V2" s="260"/>
      <c r="W2" s="262"/>
    </row>
    <row r="3" spans="1:23" ht="21" x14ac:dyDescent="0.3">
      <c r="A3" s="18" t="s">
        <v>18</v>
      </c>
      <c r="B3" s="226" t="s">
        <v>27</v>
      </c>
      <c r="C3" s="225"/>
      <c r="D3" s="224"/>
      <c r="E3" s="223"/>
      <c r="F3" s="23">
        <v>12</v>
      </c>
      <c r="G3" s="24" t="s">
        <v>26</v>
      </c>
      <c r="H3" s="25">
        <v>11</v>
      </c>
      <c r="I3" s="23">
        <v>17</v>
      </c>
      <c r="J3" s="24" t="s">
        <v>26</v>
      </c>
      <c r="K3" s="25">
        <v>15</v>
      </c>
      <c r="L3" s="23">
        <v>10</v>
      </c>
      <c r="M3" s="24" t="s">
        <v>26</v>
      </c>
      <c r="N3" s="25">
        <v>22</v>
      </c>
      <c r="O3" s="23">
        <v>30</v>
      </c>
      <c r="P3" s="24" t="s">
        <v>26</v>
      </c>
      <c r="Q3" s="25">
        <v>14</v>
      </c>
      <c r="R3" s="98">
        <f>SUM(IF(C3&gt;E3,1,0),IF(F3&gt;H3,1,0),IF(I3&gt;K3,1,0),IF(L3&gt;N3,1,0),IF(O3&gt;Q3,1,0))</f>
        <v>3</v>
      </c>
      <c r="S3" s="222">
        <v>2</v>
      </c>
      <c r="T3" s="24">
        <f>C3+F3+I3+L3+O3</f>
        <v>69</v>
      </c>
      <c r="U3" s="24" t="s">
        <v>26</v>
      </c>
      <c r="V3" s="24">
        <f>H3+K3+N3+Q3+E3</f>
        <v>62</v>
      </c>
      <c r="W3" s="25">
        <f>T3/V3</f>
        <v>1.1129032258064515</v>
      </c>
    </row>
    <row r="4" spans="1:23" ht="21" x14ac:dyDescent="0.3">
      <c r="A4" s="34" t="s">
        <v>19</v>
      </c>
      <c r="B4" s="221" t="s">
        <v>30</v>
      </c>
      <c r="C4" s="95">
        <f>H3</f>
        <v>11</v>
      </c>
      <c r="D4" s="96" t="s">
        <v>26</v>
      </c>
      <c r="E4" s="94">
        <f>F3</f>
        <v>12</v>
      </c>
      <c r="F4" s="220"/>
      <c r="G4" s="219"/>
      <c r="H4" s="218"/>
      <c r="I4" s="90">
        <v>24</v>
      </c>
      <c r="J4" s="54" t="s">
        <v>26</v>
      </c>
      <c r="K4" s="89">
        <v>21</v>
      </c>
      <c r="L4" s="90">
        <v>14</v>
      </c>
      <c r="M4" s="54" t="s">
        <v>26</v>
      </c>
      <c r="N4" s="89">
        <v>17</v>
      </c>
      <c r="O4" s="90">
        <v>23</v>
      </c>
      <c r="P4" s="54" t="s">
        <v>26</v>
      </c>
      <c r="Q4" s="89">
        <v>15</v>
      </c>
      <c r="R4" s="88">
        <f>SUM(IF(C4&gt;E4,1,0),IF(F4&gt;H4,1,0),IF(I4&gt;K4,1,0),IF(L4&gt;N4,1,0),IF(O4&gt;Q4,1,0))</f>
        <v>2</v>
      </c>
      <c r="S4" s="217">
        <v>3</v>
      </c>
      <c r="T4" s="54">
        <f>C4+F4+I4+L4+O4</f>
        <v>72</v>
      </c>
      <c r="U4" s="54" t="s">
        <v>26</v>
      </c>
      <c r="V4" s="54">
        <f>H4+K4+N4+Q4+E4</f>
        <v>65</v>
      </c>
      <c r="W4" s="89">
        <f>T4/V4</f>
        <v>1.1076923076923078</v>
      </c>
    </row>
    <row r="5" spans="1:23" ht="21" x14ac:dyDescent="0.3">
      <c r="A5" s="34" t="s">
        <v>20</v>
      </c>
      <c r="B5" s="221" t="s">
        <v>138</v>
      </c>
      <c r="C5" s="95">
        <f>K3</f>
        <v>15</v>
      </c>
      <c r="D5" s="96" t="s">
        <v>26</v>
      </c>
      <c r="E5" s="94">
        <f>I3</f>
        <v>17</v>
      </c>
      <c r="F5" s="95">
        <f>K4</f>
        <v>21</v>
      </c>
      <c r="G5" s="96" t="s">
        <v>26</v>
      </c>
      <c r="H5" s="94">
        <f>I4</f>
        <v>24</v>
      </c>
      <c r="I5" s="220"/>
      <c r="J5" s="219"/>
      <c r="K5" s="218"/>
      <c r="L5" s="90">
        <v>8</v>
      </c>
      <c r="M5" s="54" t="s">
        <v>26</v>
      </c>
      <c r="N5" s="89">
        <v>27</v>
      </c>
      <c r="O5" s="90">
        <v>22</v>
      </c>
      <c r="P5" s="54" t="s">
        <v>26</v>
      </c>
      <c r="Q5" s="89">
        <v>11</v>
      </c>
      <c r="R5" s="88">
        <f>SUM(IF(C5&gt;E5,1,0),IF(F5&gt;H5,1,0),IF(I5&gt;K5,1,0),IF(L5&gt;N5,1,0),IF(O5&gt;Q5,1,0))</f>
        <v>1</v>
      </c>
      <c r="S5" s="217">
        <v>4</v>
      </c>
      <c r="T5" s="54">
        <f>C5+F5+I5+L5+O5</f>
        <v>66</v>
      </c>
      <c r="U5" s="54" t="s">
        <v>26</v>
      </c>
      <c r="V5" s="54">
        <f>H5+K5+N5+Q5+E5</f>
        <v>79</v>
      </c>
      <c r="W5" s="89">
        <f>T5/V5</f>
        <v>0.83544303797468356</v>
      </c>
    </row>
    <row r="6" spans="1:23" ht="21" x14ac:dyDescent="0.3">
      <c r="A6" s="34" t="s">
        <v>21</v>
      </c>
      <c r="B6" s="221" t="s">
        <v>137</v>
      </c>
      <c r="C6" s="95">
        <f>N3</f>
        <v>22</v>
      </c>
      <c r="D6" s="96" t="s">
        <v>26</v>
      </c>
      <c r="E6" s="94">
        <f>L3</f>
        <v>10</v>
      </c>
      <c r="F6" s="95">
        <f>N4</f>
        <v>17</v>
      </c>
      <c r="G6" s="96" t="s">
        <v>26</v>
      </c>
      <c r="H6" s="94">
        <f>L4</f>
        <v>14</v>
      </c>
      <c r="I6" s="95">
        <f>N5</f>
        <v>27</v>
      </c>
      <c r="J6" s="96" t="s">
        <v>26</v>
      </c>
      <c r="K6" s="94">
        <f>L5</f>
        <v>8</v>
      </c>
      <c r="L6" s="220"/>
      <c r="M6" s="219"/>
      <c r="N6" s="218"/>
      <c r="O6" s="90">
        <v>30</v>
      </c>
      <c r="P6" s="54" t="s">
        <v>26</v>
      </c>
      <c r="Q6" s="89">
        <v>5</v>
      </c>
      <c r="R6" s="88">
        <f>SUM(IF(C6&gt;E6,1,0),IF(F6&gt;H6,1,0),IF(I6&gt;K6,1,0),IF(L6&gt;N6,1,0),IF(O6&gt;Q6,1,0))</f>
        <v>4</v>
      </c>
      <c r="S6" s="217">
        <v>1</v>
      </c>
      <c r="T6" s="54">
        <f>C6+F6+I6+L6+O6</f>
        <v>96</v>
      </c>
      <c r="U6" s="54" t="s">
        <v>26</v>
      </c>
      <c r="V6" s="54">
        <f>H6+K6+N6+Q6+E6</f>
        <v>37</v>
      </c>
      <c r="W6" s="89">
        <f>T6/V6</f>
        <v>2.5945945945945947</v>
      </c>
    </row>
    <row r="7" spans="1:23" ht="21.6" thickBot="1" x14ac:dyDescent="0.35">
      <c r="A7" s="17" t="s">
        <v>39</v>
      </c>
      <c r="B7" s="216" t="s">
        <v>41</v>
      </c>
      <c r="C7" s="56">
        <f>Q3</f>
        <v>14</v>
      </c>
      <c r="D7" s="57" t="s">
        <v>26</v>
      </c>
      <c r="E7" s="58">
        <f>O3</f>
        <v>30</v>
      </c>
      <c r="F7" s="56">
        <f>Q4</f>
        <v>15</v>
      </c>
      <c r="G7" s="57" t="s">
        <v>26</v>
      </c>
      <c r="H7" s="58">
        <f>O4</f>
        <v>23</v>
      </c>
      <c r="I7" s="56">
        <f>Q5</f>
        <v>11</v>
      </c>
      <c r="J7" s="57" t="s">
        <v>26</v>
      </c>
      <c r="K7" s="58">
        <f>O5</f>
        <v>22</v>
      </c>
      <c r="L7" s="56">
        <f>Q6</f>
        <v>5</v>
      </c>
      <c r="M7" s="57" t="s">
        <v>26</v>
      </c>
      <c r="N7" s="58">
        <f>O6</f>
        <v>30</v>
      </c>
      <c r="O7" s="215"/>
      <c r="P7" s="214"/>
      <c r="Q7" s="213"/>
      <c r="R7" s="82">
        <f>SUM(IF(C7&gt;E7,1,0),IF(F7&gt;H7,1,0),IF(I7&gt;K7,1,0),IF(L7&gt;N7,1,0),IF(O7&gt;Q7,1,0))</f>
        <v>0</v>
      </c>
      <c r="S7" s="212">
        <v>5</v>
      </c>
      <c r="T7" s="80">
        <f>C7+F7+I7+L7+O7</f>
        <v>45</v>
      </c>
      <c r="U7" s="80" t="s">
        <v>26</v>
      </c>
      <c r="V7" s="80">
        <f>H7+K7+N7+Q7+E7</f>
        <v>105</v>
      </c>
      <c r="W7" s="79">
        <f>T7/V7</f>
        <v>0.42857142857142855</v>
      </c>
    </row>
    <row r="8" spans="1:23" x14ac:dyDescent="0.3">
      <c r="B8" s="109"/>
    </row>
  </sheetData>
  <mergeCells count="14">
    <mergeCell ref="R1:R2"/>
    <mergeCell ref="S1:S2"/>
    <mergeCell ref="T1:W2"/>
    <mergeCell ref="C2:E2"/>
    <mergeCell ref="F2:H2"/>
    <mergeCell ref="I2:K2"/>
    <mergeCell ref="L2:N2"/>
    <mergeCell ref="O2:Q2"/>
    <mergeCell ref="O1:Q1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40EDF-B45E-45CE-A912-23175DA56A74}">
  <sheetPr>
    <tabColor theme="4" tint="0.59999389629810485"/>
  </sheetPr>
  <dimension ref="A1:W8"/>
  <sheetViews>
    <sheetView workbookViewId="0">
      <selection activeCell="G13" sqref="G13"/>
    </sheetView>
  </sheetViews>
  <sheetFormatPr defaultRowHeight="14.4" x14ac:dyDescent="0.3"/>
  <cols>
    <col min="2" max="2" width="18.33203125" customWidth="1"/>
    <col min="3" max="3" width="12.33203125" customWidth="1"/>
    <col min="4" max="4" width="4.44140625" customWidth="1"/>
    <col min="5" max="5" width="7.6640625" customWidth="1"/>
    <col min="6" max="17" width="5" customWidth="1"/>
    <col min="18" max="20" width="8" customWidth="1"/>
    <col min="21" max="21" width="2.33203125" customWidth="1"/>
    <col min="22" max="22" width="8" customWidth="1"/>
    <col min="23" max="23" width="12.44140625" customWidth="1"/>
    <col min="249" max="249" width="14.5546875" bestFit="1" customWidth="1"/>
    <col min="250" max="264" width="5" customWidth="1"/>
    <col min="265" max="273" width="0" hidden="1" customWidth="1"/>
    <col min="274" max="276" width="8" customWidth="1"/>
    <col min="277" max="277" width="2.33203125" customWidth="1"/>
    <col min="278" max="279" width="8" customWidth="1"/>
    <col min="505" max="505" width="14.5546875" bestFit="1" customWidth="1"/>
    <col min="506" max="520" width="5" customWidth="1"/>
    <col min="521" max="529" width="0" hidden="1" customWidth="1"/>
    <col min="530" max="532" width="8" customWidth="1"/>
    <col min="533" max="533" width="2.33203125" customWidth="1"/>
    <col min="534" max="535" width="8" customWidth="1"/>
    <col min="761" max="761" width="14.5546875" bestFit="1" customWidth="1"/>
    <col min="762" max="776" width="5" customWidth="1"/>
    <col min="777" max="785" width="0" hidden="1" customWidth="1"/>
    <col min="786" max="788" width="8" customWidth="1"/>
    <col min="789" max="789" width="2.33203125" customWidth="1"/>
    <col min="790" max="791" width="8" customWidth="1"/>
    <col min="1017" max="1017" width="14.5546875" bestFit="1" customWidth="1"/>
    <col min="1018" max="1032" width="5" customWidth="1"/>
    <col min="1033" max="1041" width="0" hidden="1" customWidth="1"/>
    <col min="1042" max="1044" width="8" customWidth="1"/>
    <col min="1045" max="1045" width="2.33203125" customWidth="1"/>
    <col min="1046" max="1047" width="8" customWidth="1"/>
    <col min="1273" max="1273" width="14.5546875" bestFit="1" customWidth="1"/>
    <col min="1274" max="1288" width="5" customWidth="1"/>
    <col min="1289" max="1297" width="0" hidden="1" customWidth="1"/>
    <col min="1298" max="1300" width="8" customWidth="1"/>
    <col min="1301" max="1301" width="2.33203125" customWidth="1"/>
    <col min="1302" max="1303" width="8" customWidth="1"/>
    <col min="1529" max="1529" width="14.5546875" bestFit="1" customWidth="1"/>
    <col min="1530" max="1544" width="5" customWidth="1"/>
    <col min="1545" max="1553" width="0" hidden="1" customWidth="1"/>
    <col min="1554" max="1556" width="8" customWidth="1"/>
    <col min="1557" max="1557" width="2.33203125" customWidth="1"/>
    <col min="1558" max="1559" width="8" customWidth="1"/>
    <col min="1785" max="1785" width="14.5546875" bestFit="1" customWidth="1"/>
    <col min="1786" max="1800" width="5" customWidth="1"/>
    <col min="1801" max="1809" width="0" hidden="1" customWidth="1"/>
    <col min="1810" max="1812" width="8" customWidth="1"/>
    <col min="1813" max="1813" width="2.33203125" customWidth="1"/>
    <col min="1814" max="1815" width="8" customWidth="1"/>
    <col min="2041" max="2041" width="14.5546875" bestFit="1" customWidth="1"/>
    <col min="2042" max="2056" width="5" customWidth="1"/>
    <col min="2057" max="2065" width="0" hidden="1" customWidth="1"/>
    <col min="2066" max="2068" width="8" customWidth="1"/>
    <col min="2069" max="2069" width="2.33203125" customWidth="1"/>
    <col min="2070" max="2071" width="8" customWidth="1"/>
    <col min="2297" max="2297" width="14.5546875" bestFit="1" customWidth="1"/>
    <col min="2298" max="2312" width="5" customWidth="1"/>
    <col min="2313" max="2321" width="0" hidden="1" customWidth="1"/>
    <col min="2322" max="2324" width="8" customWidth="1"/>
    <col min="2325" max="2325" width="2.33203125" customWidth="1"/>
    <col min="2326" max="2327" width="8" customWidth="1"/>
    <col min="2553" max="2553" width="14.5546875" bestFit="1" customWidth="1"/>
    <col min="2554" max="2568" width="5" customWidth="1"/>
    <col min="2569" max="2577" width="0" hidden="1" customWidth="1"/>
    <col min="2578" max="2580" width="8" customWidth="1"/>
    <col min="2581" max="2581" width="2.33203125" customWidth="1"/>
    <col min="2582" max="2583" width="8" customWidth="1"/>
    <col min="2809" max="2809" width="14.5546875" bestFit="1" customWidth="1"/>
    <col min="2810" max="2824" width="5" customWidth="1"/>
    <col min="2825" max="2833" width="0" hidden="1" customWidth="1"/>
    <col min="2834" max="2836" width="8" customWidth="1"/>
    <col min="2837" max="2837" width="2.33203125" customWidth="1"/>
    <col min="2838" max="2839" width="8" customWidth="1"/>
    <col min="3065" max="3065" width="14.5546875" bestFit="1" customWidth="1"/>
    <col min="3066" max="3080" width="5" customWidth="1"/>
    <col min="3081" max="3089" width="0" hidden="1" customWidth="1"/>
    <col min="3090" max="3092" width="8" customWidth="1"/>
    <col min="3093" max="3093" width="2.33203125" customWidth="1"/>
    <col min="3094" max="3095" width="8" customWidth="1"/>
    <col min="3321" max="3321" width="14.5546875" bestFit="1" customWidth="1"/>
    <col min="3322" max="3336" width="5" customWidth="1"/>
    <col min="3337" max="3345" width="0" hidden="1" customWidth="1"/>
    <col min="3346" max="3348" width="8" customWidth="1"/>
    <col min="3349" max="3349" width="2.33203125" customWidth="1"/>
    <col min="3350" max="3351" width="8" customWidth="1"/>
    <col min="3577" max="3577" width="14.5546875" bestFit="1" customWidth="1"/>
    <col min="3578" max="3592" width="5" customWidth="1"/>
    <col min="3593" max="3601" width="0" hidden="1" customWidth="1"/>
    <col min="3602" max="3604" width="8" customWidth="1"/>
    <col min="3605" max="3605" width="2.33203125" customWidth="1"/>
    <col min="3606" max="3607" width="8" customWidth="1"/>
    <col min="3833" max="3833" width="14.5546875" bestFit="1" customWidth="1"/>
    <col min="3834" max="3848" width="5" customWidth="1"/>
    <col min="3849" max="3857" width="0" hidden="1" customWidth="1"/>
    <col min="3858" max="3860" width="8" customWidth="1"/>
    <col min="3861" max="3861" width="2.33203125" customWidth="1"/>
    <col min="3862" max="3863" width="8" customWidth="1"/>
    <col min="4089" max="4089" width="14.5546875" bestFit="1" customWidth="1"/>
    <col min="4090" max="4104" width="5" customWidth="1"/>
    <col min="4105" max="4113" width="0" hidden="1" customWidth="1"/>
    <col min="4114" max="4116" width="8" customWidth="1"/>
    <col min="4117" max="4117" width="2.33203125" customWidth="1"/>
    <col min="4118" max="4119" width="8" customWidth="1"/>
    <col min="4345" max="4345" width="14.5546875" bestFit="1" customWidth="1"/>
    <col min="4346" max="4360" width="5" customWidth="1"/>
    <col min="4361" max="4369" width="0" hidden="1" customWidth="1"/>
    <col min="4370" max="4372" width="8" customWidth="1"/>
    <col min="4373" max="4373" width="2.33203125" customWidth="1"/>
    <col min="4374" max="4375" width="8" customWidth="1"/>
    <col min="4601" max="4601" width="14.5546875" bestFit="1" customWidth="1"/>
    <col min="4602" max="4616" width="5" customWidth="1"/>
    <col min="4617" max="4625" width="0" hidden="1" customWidth="1"/>
    <col min="4626" max="4628" width="8" customWidth="1"/>
    <col min="4629" max="4629" width="2.33203125" customWidth="1"/>
    <col min="4630" max="4631" width="8" customWidth="1"/>
    <col min="4857" max="4857" width="14.5546875" bestFit="1" customWidth="1"/>
    <col min="4858" max="4872" width="5" customWidth="1"/>
    <col min="4873" max="4881" width="0" hidden="1" customWidth="1"/>
    <col min="4882" max="4884" width="8" customWidth="1"/>
    <col min="4885" max="4885" width="2.33203125" customWidth="1"/>
    <col min="4886" max="4887" width="8" customWidth="1"/>
    <col min="5113" max="5113" width="14.5546875" bestFit="1" customWidth="1"/>
    <col min="5114" max="5128" width="5" customWidth="1"/>
    <col min="5129" max="5137" width="0" hidden="1" customWidth="1"/>
    <col min="5138" max="5140" width="8" customWidth="1"/>
    <col min="5141" max="5141" width="2.33203125" customWidth="1"/>
    <col min="5142" max="5143" width="8" customWidth="1"/>
    <col min="5369" max="5369" width="14.5546875" bestFit="1" customWidth="1"/>
    <col min="5370" max="5384" width="5" customWidth="1"/>
    <col min="5385" max="5393" width="0" hidden="1" customWidth="1"/>
    <col min="5394" max="5396" width="8" customWidth="1"/>
    <col min="5397" max="5397" width="2.33203125" customWidth="1"/>
    <col min="5398" max="5399" width="8" customWidth="1"/>
    <col min="5625" max="5625" width="14.5546875" bestFit="1" customWidth="1"/>
    <col min="5626" max="5640" width="5" customWidth="1"/>
    <col min="5641" max="5649" width="0" hidden="1" customWidth="1"/>
    <col min="5650" max="5652" width="8" customWidth="1"/>
    <col min="5653" max="5653" width="2.33203125" customWidth="1"/>
    <col min="5654" max="5655" width="8" customWidth="1"/>
    <col min="5881" max="5881" width="14.5546875" bestFit="1" customWidth="1"/>
    <col min="5882" max="5896" width="5" customWidth="1"/>
    <col min="5897" max="5905" width="0" hidden="1" customWidth="1"/>
    <col min="5906" max="5908" width="8" customWidth="1"/>
    <col min="5909" max="5909" width="2.33203125" customWidth="1"/>
    <col min="5910" max="5911" width="8" customWidth="1"/>
    <col min="6137" max="6137" width="14.5546875" bestFit="1" customWidth="1"/>
    <col min="6138" max="6152" width="5" customWidth="1"/>
    <col min="6153" max="6161" width="0" hidden="1" customWidth="1"/>
    <col min="6162" max="6164" width="8" customWidth="1"/>
    <col min="6165" max="6165" width="2.33203125" customWidth="1"/>
    <col min="6166" max="6167" width="8" customWidth="1"/>
    <col min="6393" max="6393" width="14.5546875" bestFit="1" customWidth="1"/>
    <col min="6394" max="6408" width="5" customWidth="1"/>
    <col min="6409" max="6417" width="0" hidden="1" customWidth="1"/>
    <col min="6418" max="6420" width="8" customWidth="1"/>
    <col min="6421" max="6421" width="2.33203125" customWidth="1"/>
    <col min="6422" max="6423" width="8" customWidth="1"/>
    <col min="6649" max="6649" width="14.5546875" bestFit="1" customWidth="1"/>
    <col min="6650" max="6664" width="5" customWidth="1"/>
    <col min="6665" max="6673" width="0" hidden="1" customWidth="1"/>
    <col min="6674" max="6676" width="8" customWidth="1"/>
    <col min="6677" max="6677" width="2.33203125" customWidth="1"/>
    <col min="6678" max="6679" width="8" customWidth="1"/>
    <col min="6905" max="6905" width="14.5546875" bestFit="1" customWidth="1"/>
    <col min="6906" max="6920" width="5" customWidth="1"/>
    <col min="6921" max="6929" width="0" hidden="1" customWidth="1"/>
    <col min="6930" max="6932" width="8" customWidth="1"/>
    <col min="6933" max="6933" width="2.33203125" customWidth="1"/>
    <col min="6934" max="6935" width="8" customWidth="1"/>
    <col min="7161" max="7161" width="14.5546875" bestFit="1" customWidth="1"/>
    <col min="7162" max="7176" width="5" customWidth="1"/>
    <col min="7177" max="7185" width="0" hidden="1" customWidth="1"/>
    <col min="7186" max="7188" width="8" customWidth="1"/>
    <col min="7189" max="7189" width="2.33203125" customWidth="1"/>
    <col min="7190" max="7191" width="8" customWidth="1"/>
    <col min="7417" max="7417" width="14.5546875" bestFit="1" customWidth="1"/>
    <col min="7418" max="7432" width="5" customWidth="1"/>
    <col min="7433" max="7441" width="0" hidden="1" customWidth="1"/>
    <col min="7442" max="7444" width="8" customWidth="1"/>
    <col min="7445" max="7445" width="2.33203125" customWidth="1"/>
    <col min="7446" max="7447" width="8" customWidth="1"/>
    <col min="7673" max="7673" width="14.5546875" bestFit="1" customWidth="1"/>
    <col min="7674" max="7688" width="5" customWidth="1"/>
    <col min="7689" max="7697" width="0" hidden="1" customWidth="1"/>
    <col min="7698" max="7700" width="8" customWidth="1"/>
    <col min="7701" max="7701" width="2.33203125" customWidth="1"/>
    <col min="7702" max="7703" width="8" customWidth="1"/>
    <col min="7929" max="7929" width="14.5546875" bestFit="1" customWidth="1"/>
    <col min="7930" max="7944" width="5" customWidth="1"/>
    <col min="7945" max="7953" width="0" hidden="1" customWidth="1"/>
    <col min="7954" max="7956" width="8" customWidth="1"/>
    <col min="7957" max="7957" width="2.33203125" customWidth="1"/>
    <col min="7958" max="7959" width="8" customWidth="1"/>
    <col min="8185" max="8185" width="14.5546875" bestFit="1" customWidth="1"/>
    <col min="8186" max="8200" width="5" customWidth="1"/>
    <col min="8201" max="8209" width="0" hidden="1" customWidth="1"/>
    <col min="8210" max="8212" width="8" customWidth="1"/>
    <col min="8213" max="8213" width="2.33203125" customWidth="1"/>
    <col min="8214" max="8215" width="8" customWidth="1"/>
    <col min="8441" max="8441" width="14.5546875" bestFit="1" customWidth="1"/>
    <col min="8442" max="8456" width="5" customWidth="1"/>
    <col min="8457" max="8465" width="0" hidden="1" customWidth="1"/>
    <col min="8466" max="8468" width="8" customWidth="1"/>
    <col min="8469" max="8469" width="2.33203125" customWidth="1"/>
    <col min="8470" max="8471" width="8" customWidth="1"/>
    <col min="8697" max="8697" width="14.5546875" bestFit="1" customWidth="1"/>
    <col min="8698" max="8712" width="5" customWidth="1"/>
    <col min="8713" max="8721" width="0" hidden="1" customWidth="1"/>
    <col min="8722" max="8724" width="8" customWidth="1"/>
    <col min="8725" max="8725" width="2.33203125" customWidth="1"/>
    <col min="8726" max="8727" width="8" customWidth="1"/>
    <col min="8953" max="8953" width="14.5546875" bestFit="1" customWidth="1"/>
    <col min="8954" max="8968" width="5" customWidth="1"/>
    <col min="8969" max="8977" width="0" hidden="1" customWidth="1"/>
    <col min="8978" max="8980" width="8" customWidth="1"/>
    <col min="8981" max="8981" width="2.33203125" customWidth="1"/>
    <col min="8982" max="8983" width="8" customWidth="1"/>
    <col min="9209" max="9209" width="14.5546875" bestFit="1" customWidth="1"/>
    <col min="9210" max="9224" width="5" customWidth="1"/>
    <col min="9225" max="9233" width="0" hidden="1" customWidth="1"/>
    <col min="9234" max="9236" width="8" customWidth="1"/>
    <col min="9237" max="9237" width="2.33203125" customWidth="1"/>
    <col min="9238" max="9239" width="8" customWidth="1"/>
    <col min="9465" max="9465" width="14.5546875" bestFit="1" customWidth="1"/>
    <col min="9466" max="9480" width="5" customWidth="1"/>
    <col min="9481" max="9489" width="0" hidden="1" customWidth="1"/>
    <col min="9490" max="9492" width="8" customWidth="1"/>
    <col min="9493" max="9493" width="2.33203125" customWidth="1"/>
    <col min="9494" max="9495" width="8" customWidth="1"/>
    <col min="9721" max="9721" width="14.5546875" bestFit="1" customWidth="1"/>
    <col min="9722" max="9736" width="5" customWidth="1"/>
    <col min="9737" max="9745" width="0" hidden="1" customWidth="1"/>
    <col min="9746" max="9748" width="8" customWidth="1"/>
    <col min="9749" max="9749" width="2.33203125" customWidth="1"/>
    <col min="9750" max="9751" width="8" customWidth="1"/>
    <col min="9977" max="9977" width="14.5546875" bestFit="1" customWidth="1"/>
    <col min="9978" max="9992" width="5" customWidth="1"/>
    <col min="9993" max="10001" width="0" hidden="1" customWidth="1"/>
    <col min="10002" max="10004" width="8" customWidth="1"/>
    <col min="10005" max="10005" width="2.33203125" customWidth="1"/>
    <col min="10006" max="10007" width="8" customWidth="1"/>
    <col min="10233" max="10233" width="14.5546875" bestFit="1" customWidth="1"/>
    <col min="10234" max="10248" width="5" customWidth="1"/>
    <col min="10249" max="10257" width="0" hidden="1" customWidth="1"/>
    <col min="10258" max="10260" width="8" customWidth="1"/>
    <col min="10261" max="10261" width="2.33203125" customWidth="1"/>
    <col min="10262" max="10263" width="8" customWidth="1"/>
    <col min="10489" max="10489" width="14.5546875" bestFit="1" customWidth="1"/>
    <col min="10490" max="10504" width="5" customWidth="1"/>
    <col min="10505" max="10513" width="0" hidden="1" customWidth="1"/>
    <col min="10514" max="10516" width="8" customWidth="1"/>
    <col min="10517" max="10517" width="2.33203125" customWidth="1"/>
    <col min="10518" max="10519" width="8" customWidth="1"/>
    <col min="10745" max="10745" width="14.5546875" bestFit="1" customWidth="1"/>
    <col min="10746" max="10760" width="5" customWidth="1"/>
    <col min="10761" max="10769" width="0" hidden="1" customWidth="1"/>
    <col min="10770" max="10772" width="8" customWidth="1"/>
    <col min="10773" max="10773" width="2.33203125" customWidth="1"/>
    <col min="10774" max="10775" width="8" customWidth="1"/>
    <col min="11001" max="11001" width="14.5546875" bestFit="1" customWidth="1"/>
    <col min="11002" max="11016" width="5" customWidth="1"/>
    <col min="11017" max="11025" width="0" hidden="1" customWidth="1"/>
    <col min="11026" max="11028" width="8" customWidth="1"/>
    <col min="11029" max="11029" width="2.33203125" customWidth="1"/>
    <col min="11030" max="11031" width="8" customWidth="1"/>
    <col min="11257" max="11257" width="14.5546875" bestFit="1" customWidth="1"/>
    <col min="11258" max="11272" width="5" customWidth="1"/>
    <col min="11273" max="11281" width="0" hidden="1" customWidth="1"/>
    <col min="11282" max="11284" width="8" customWidth="1"/>
    <col min="11285" max="11285" width="2.33203125" customWidth="1"/>
    <col min="11286" max="11287" width="8" customWidth="1"/>
    <col min="11513" max="11513" width="14.5546875" bestFit="1" customWidth="1"/>
    <col min="11514" max="11528" width="5" customWidth="1"/>
    <col min="11529" max="11537" width="0" hidden="1" customWidth="1"/>
    <col min="11538" max="11540" width="8" customWidth="1"/>
    <col min="11541" max="11541" width="2.33203125" customWidth="1"/>
    <col min="11542" max="11543" width="8" customWidth="1"/>
    <col min="11769" max="11769" width="14.5546875" bestFit="1" customWidth="1"/>
    <col min="11770" max="11784" width="5" customWidth="1"/>
    <col min="11785" max="11793" width="0" hidden="1" customWidth="1"/>
    <col min="11794" max="11796" width="8" customWidth="1"/>
    <col min="11797" max="11797" width="2.33203125" customWidth="1"/>
    <col min="11798" max="11799" width="8" customWidth="1"/>
    <col min="12025" max="12025" width="14.5546875" bestFit="1" customWidth="1"/>
    <col min="12026" max="12040" width="5" customWidth="1"/>
    <col min="12041" max="12049" width="0" hidden="1" customWidth="1"/>
    <col min="12050" max="12052" width="8" customWidth="1"/>
    <col min="12053" max="12053" width="2.33203125" customWidth="1"/>
    <col min="12054" max="12055" width="8" customWidth="1"/>
    <col min="12281" max="12281" width="14.5546875" bestFit="1" customWidth="1"/>
    <col min="12282" max="12296" width="5" customWidth="1"/>
    <col min="12297" max="12305" width="0" hidden="1" customWidth="1"/>
    <col min="12306" max="12308" width="8" customWidth="1"/>
    <col min="12309" max="12309" width="2.33203125" customWidth="1"/>
    <col min="12310" max="12311" width="8" customWidth="1"/>
    <col min="12537" max="12537" width="14.5546875" bestFit="1" customWidth="1"/>
    <col min="12538" max="12552" width="5" customWidth="1"/>
    <col min="12553" max="12561" width="0" hidden="1" customWidth="1"/>
    <col min="12562" max="12564" width="8" customWidth="1"/>
    <col min="12565" max="12565" width="2.33203125" customWidth="1"/>
    <col min="12566" max="12567" width="8" customWidth="1"/>
    <col min="12793" max="12793" width="14.5546875" bestFit="1" customWidth="1"/>
    <col min="12794" max="12808" width="5" customWidth="1"/>
    <col min="12809" max="12817" width="0" hidden="1" customWidth="1"/>
    <col min="12818" max="12820" width="8" customWidth="1"/>
    <col min="12821" max="12821" width="2.33203125" customWidth="1"/>
    <col min="12822" max="12823" width="8" customWidth="1"/>
    <col min="13049" max="13049" width="14.5546875" bestFit="1" customWidth="1"/>
    <col min="13050" max="13064" width="5" customWidth="1"/>
    <col min="13065" max="13073" width="0" hidden="1" customWidth="1"/>
    <col min="13074" max="13076" width="8" customWidth="1"/>
    <col min="13077" max="13077" width="2.33203125" customWidth="1"/>
    <col min="13078" max="13079" width="8" customWidth="1"/>
    <col min="13305" max="13305" width="14.5546875" bestFit="1" customWidth="1"/>
    <col min="13306" max="13320" width="5" customWidth="1"/>
    <col min="13321" max="13329" width="0" hidden="1" customWidth="1"/>
    <col min="13330" max="13332" width="8" customWidth="1"/>
    <col min="13333" max="13333" width="2.33203125" customWidth="1"/>
    <col min="13334" max="13335" width="8" customWidth="1"/>
    <col min="13561" max="13561" width="14.5546875" bestFit="1" customWidth="1"/>
    <col min="13562" max="13576" width="5" customWidth="1"/>
    <col min="13577" max="13585" width="0" hidden="1" customWidth="1"/>
    <col min="13586" max="13588" width="8" customWidth="1"/>
    <col min="13589" max="13589" width="2.33203125" customWidth="1"/>
    <col min="13590" max="13591" width="8" customWidth="1"/>
    <col min="13817" max="13817" width="14.5546875" bestFit="1" customWidth="1"/>
    <col min="13818" max="13832" width="5" customWidth="1"/>
    <col min="13833" max="13841" width="0" hidden="1" customWidth="1"/>
    <col min="13842" max="13844" width="8" customWidth="1"/>
    <col min="13845" max="13845" width="2.33203125" customWidth="1"/>
    <col min="13846" max="13847" width="8" customWidth="1"/>
    <col min="14073" max="14073" width="14.5546875" bestFit="1" customWidth="1"/>
    <col min="14074" max="14088" width="5" customWidth="1"/>
    <col min="14089" max="14097" width="0" hidden="1" customWidth="1"/>
    <col min="14098" max="14100" width="8" customWidth="1"/>
    <col min="14101" max="14101" width="2.33203125" customWidth="1"/>
    <col min="14102" max="14103" width="8" customWidth="1"/>
    <col min="14329" max="14329" width="14.5546875" bestFit="1" customWidth="1"/>
    <col min="14330" max="14344" width="5" customWidth="1"/>
    <col min="14345" max="14353" width="0" hidden="1" customWidth="1"/>
    <col min="14354" max="14356" width="8" customWidth="1"/>
    <col min="14357" max="14357" width="2.33203125" customWidth="1"/>
    <col min="14358" max="14359" width="8" customWidth="1"/>
    <col min="14585" max="14585" width="14.5546875" bestFit="1" customWidth="1"/>
    <col min="14586" max="14600" width="5" customWidth="1"/>
    <col min="14601" max="14609" width="0" hidden="1" customWidth="1"/>
    <col min="14610" max="14612" width="8" customWidth="1"/>
    <col min="14613" max="14613" width="2.33203125" customWidth="1"/>
    <col min="14614" max="14615" width="8" customWidth="1"/>
    <col min="14841" max="14841" width="14.5546875" bestFit="1" customWidth="1"/>
    <col min="14842" max="14856" width="5" customWidth="1"/>
    <col min="14857" max="14865" width="0" hidden="1" customWidth="1"/>
    <col min="14866" max="14868" width="8" customWidth="1"/>
    <col min="14869" max="14869" width="2.33203125" customWidth="1"/>
    <col min="14870" max="14871" width="8" customWidth="1"/>
    <col min="15097" max="15097" width="14.5546875" bestFit="1" customWidth="1"/>
    <col min="15098" max="15112" width="5" customWidth="1"/>
    <col min="15113" max="15121" width="0" hidden="1" customWidth="1"/>
    <col min="15122" max="15124" width="8" customWidth="1"/>
    <col min="15125" max="15125" width="2.33203125" customWidth="1"/>
    <col min="15126" max="15127" width="8" customWidth="1"/>
    <col min="15353" max="15353" width="14.5546875" bestFit="1" customWidth="1"/>
    <col min="15354" max="15368" width="5" customWidth="1"/>
    <col min="15369" max="15377" width="0" hidden="1" customWidth="1"/>
    <col min="15378" max="15380" width="8" customWidth="1"/>
    <col min="15381" max="15381" width="2.33203125" customWidth="1"/>
    <col min="15382" max="15383" width="8" customWidth="1"/>
    <col min="15609" max="15609" width="14.5546875" bestFit="1" customWidth="1"/>
    <col min="15610" max="15624" width="5" customWidth="1"/>
    <col min="15625" max="15633" width="0" hidden="1" customWidth="1"/>
    <col min="15634" max="15636" width="8" customWidth="1"/>
    <col min="15637" max="15637" width="2.33203125" customWidth="1"/>
    <col min="15638" max="15639" width="8" customWidth="1"/>
    <col min="15865" max="15865" width="14.5546875" bestFit="1" customWidth="1"/>
    <col min="15866" max="15880" width="5" customWidth="1"/>
    <col min="15881" max="15889" width="0" hidden="1" customWidth="1"/>
    <col min="15890" max="15892" width="8" customWidth="1"/>
    <col min="15893" max="15893" width="2.33203125" customWidth="1"/>
    <col min="15894" max="15895" width="8" customWidth="1"/>
    <col min="16121" max="16121" width="14.5546875" bestFit="1" customWidth="1"/>
    <col min="16122" max="16136" width="5" customWidth="1"/>
    <col min="16137" max="16145" width="0" hidden="1" customWidth="1"/>
    <col min="16146" max="16148" width="8" customWidth="1"/>
    <col min="16149" max="16149" width="2.33203125" customWidth="1"/>
    <col min="16150" max="16151" width="8" customWidth="1"/>
  </cols>
  <sheetData>
    <row r="1" spans="1:23" x14ac:dyDescent="0.3">
      <c r="A1" s="338" t="s">
        <v>73</v>
      </c>
      <c r="B1" s="339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7" t="s">
        <v>39</v>
      </c>
      <c r="P1" s="259"/>
      <c r="Q1" s="261"/>
      <c r="R1" s="268" t="s">
        <v>22</v>
      </c>
      <c r="S1" s="259" t="s">
        <v>23</v>
      </c>
      <c r="T1" s="259" t="s">
        <v>24</v>
      </c>
      <c r="U1" s="259"/>
      <c r="V1" s="259"/>
      <c r="W1" s="261"/>
    </row>
    <row r="2" spans="1:23" ht="15" thickBot="1" x14ac:dyDescent="0.35">
      <c r="A2" s="340"/>
      <c r="B2" s="341"/>
      <c r="C2" s="244" t="str">
        <f>B3</f>
        <v>Břeclav A</v>
      </c>
      <c r="D2" s="260"/>
      <c r="E2" s="262"/>
      <c r="F2" s="244" t="str">
        <f>B4</f>
        <v>Polanka A</v>
      </c>
      <c r="G2" s="260"/>
      <c r="H2" s="262"/>
      <c r="I2" s="244" t="str">
        <f>B5</f>
        <v>Břeclav B</v>
      </c>
      <c r="J2" s="260"/>
      <c r="K2" s="262"/>
      <c r="L2" s="244" t="str">
        <f>B6</f>
        <v>Polanka C</v>
      </c>
      <c r="M2" s="260"/>
      <c r="N2" s="262"/>
      <c r="O2" s="244" t="str">
        <f>B7</f>
        <v>Volejbal Ostrava A</v>
      </c>
      <c r="P2" s="260"/>
      <c r="Q2" s="262"/>
      <c r="R2" s="269"/>
      <c r="S2" s="260"/>
      <c r="T2" s="260"/>
      <c r="U2" s="260"/>
      <c r="V2" s="260"/>
      <c r="W2" s="262"/>
    </row>
    <row r="3" spans="1:23" ht="21" x14ac:dyDescent="0.3">
      <c r="A3" s="18" t="s">
        <v>18</v>
      </c>
      <c r="B3" s="19" t="s">
        <v>105</v>
      </c>
      <c r="C3" s="238"/>
      <c r="D3" s="237"/>
      <c r="E3" s="236"/>
      <c r="F3" s="23">
        <v>21</v>
      </c>
      <c r="G3" s="24" t="s">
        <v>26</v>
      </c>
      <c r="H3" s="25">
        <v>6</v>
      </c>
      <c r="I3" s="23">
        <v>21</v>
      </c>
      <c r="J3" s="24" t="s">
        <v>26</v>
      </c>
      <c r="K3" s="25">
        <v>14</v>
      </c>
      <c r="L3" s="23">
        <v>27</v>
      </c>
      <c r="M3" s="24" t="s">
        <v>26</v>
      </c>
      <c r="N3" s="25">
        <v>3</v>
      </c>
      <c r="O3" s="23">
        <v>46</v>
      </c>
      <c r="P3" s="24" t="s">
        <v>26</v>
      </c>
      <c r="Q3" s="25">
        <v>2</v>
      </c>
      <c r="R3" s="98">
        <f>SUM(IF(C3&gt;E3,1,0),IF(F3&gt;H3,1,0),IF(I3&gt;K3,1,0),IF(L3&gt;N3,1,0),IF(O3&gt;Q3,1,0))</f>
        <v>4</v>
      </c>
      <c r="S3" s="235">
        <v>1</v>
      </c>
      <c r="T3" s="24">
        <f>C3+F3+I3+L3+O3</f>
        <v>115</v>
      </c>
      <c r="U3" s="24" t="s">
        <v>26</v>
      </c>
      <c r="V3" s="24">
        <f>H3+K3+N3+Q3+E3</f>
        <v>25</v>
      </c>
      <c r="W3" s="25">
        <f>T3/V3</f>
        <v>4.5999999999999996</v>
      </c>
    </row>
    <row r="4" spans="1:23" ht="21" x14ac:dyDescent="0.3">
      <c r="A4" s="34" t="s">
        <v>19</v>
      </c>
      <c r="B4" s="97" t="s">
        <v>29</v>
      </c>
      <c r="C4" s="95">
        <f>H3</f>
        <v>6</v>
      </c>
      <c r="D4" s="96" t="s">
        <v>26</v>
      </c>
      <c r="E4" s="94">
        <f>F3</f>
        <v>21</v>
      </c>
      <c r="F4" s="234"/>
      <c r="G4" s="233"/>
      <c r="H4" s="232"/>
      <c r="I4" s="90">
        <v>19</v>
      </c>
      <c r="J4" s="54" t="s">
        <v>26</v>
      </c>
      <c r="K4" s="89">
        <v>17</v>
      </c>
      <c r="L4" s="90">
        <v>19</v>
      </c>
      <c r="M4" s="54" t="s">
        <v>26</v>
      </c>
      <c r="N4" s="89">
        <v>14</v>
      </c>
      <c r="O4" s="90">
        <v>24</v>
      </c>
      <c r="P4" s="54" t="s">
        <v>26</v>
      </c>
      <c r="Q4" s="89">
        <v>9</v>
      </c>
      <c r="R4" s="88">
        <f>SUM(IF(C4&gt;E4,1,0),IF(F4&gt;H4,1,0),IF(I4&gt;K4,1,0),IF(L4&gt;N4,1,0),IF(O4&gt;Q4,1,0))</f>
        <v>3</v>
      </c>
      <c r="S4" s="231">
        <v>2</v>
      </c>
      <c r="T4" s="54">
        <f>C4+F4+I4+L4+O4</f>
        <v>68</v>
      </c>
      <c r="U4" s="54" t="s">
        <v>26</v>
      </c>
      <c r="V4" s="54">
        <f>H4+K4+N4+Q4+E4</f>
        <v>61</v>
      </c>
      <c r="W4" s="89">
        <f>T4/V4</f>
        <v>1.1147540983606556</v>
      </c>
    </row>
    <row r="5" spans="1:23" ht="21" x14ac:dyDescent="0.3">
      <c r="A5" s="34" t="s">
        <v>20</v>
      </c>
      <c r="B5" s="97" t="s">
        <v>134</v>
      </c>
      <c r="C5" s="95">
        <f>K3</f>
        <v>14</v>
      </c>
      <c r="D5" s="96" t="s">
        <v>26</v>
      </c>
      <c r="E5" s="94">
        <f>I3</f>
        <v>21</v>
      </c>
      <c r="F5" s="95">
        <f>K4</f>
        <v>17</v>
      </c>
      <c r="G5" s="96" t="s">
        <v>26</v>
      </c>
      <c r="H5" s="94">
        <f>I4</f>
        <v>19</v>
      </c>
      <c r="I5" s="234"/>
      <c r="J5" s="233"/>
      <c r="K5" s="232"/>
      <c r="L5" s="90">
        <v>27</v>
      </c>
      <c r="M5" s="54" t="s">
        <v>26</v>
      </c>
      <c r="N5" s="89">
        <v>8</v>
      </c>
      <c r="O5" s="90">
        <v>20</v>
      </c>
      <c r="P5" s="54" t="s">
        <v>26</v>
      </c>
      <c r="Q5" s="89">
        <v>5</v>
      </c>
      <c r="R5" s="88">
        <f>SUM(IF(C5&gt;E5,1,0),IF(F5&gt;H5,1,0),IF(I5&gt;K5,1,0),IF(L5&gt;N5,1,0),IF(O5&gt;Q5,1,0))</f>
        <v>2</v>
      </c>
      <c r="S5" s="231">
        <v>3</v>
      </c>
      <c r="T5" s="54">
        <f>C5+F5+I5+L5+O5</f>
        <v>78</v>
      </c>
      <c r="U5" s="54" t="s">
        <v>26</v>
      </c>
      <c r="V5" s="54">
        <f>H5+K5+N5+Q5+E5</f>
        <v>53</v>
      </c>
      <c r="W5" s="89">
        <f>T5/V5</f>
        <v>1.4716981132075471</v>
      </c>
    </row>
    <row r="6" spans="1:23" ht="21" x14ac:dyDescent="0.3">
      <c r="A6" s="34" t="s">
        <v>21</v>
      </c>
      <c r="B6" s="97" t="s">
        <v>30</v>
      </c>
      <c r="C6" s="95">
        <f>N3</f>
        <v>3</v>
      </c>
      <c r="D6" s="96" t="s">
        <v>26</v>
      </c>
      <c r="E6" s="94">
        <f>L3</f>
        <v>27</v>
      </c>
      <c r="F6" s="95">
        <f>N4</f>
        <v>14</v>
      </c>
      <c r="G6" s="96" t="s">
        <v>26</v>
      </c>
      <c r="H6" s="94">
        <f>L4</f>
        <v>19</v>
      </c>
      <c r="I6" s="95">
        <f>N5</f>
        <v>8</v>
      </c>
      <c r="J6" s="96" t="s">
        <v>26</v>
      </c>
      <c r="K6" s="94">
        <f>L5</f>
        <v>27</v>
      </c>
      <c r="L6" s="234"/>
      <c r="M6" s="233"/>
      <c r="N6" s="232"/>
      <c r="O6" s="90">
        <v>15</v>
      </c>
      <c r="P6" s="54" t="s">
        <v>26</v>
      </c>
      <c r="Q6" s="89">
        <v>13</v>
      </c>
      <c r="R6" s="88">
        <f>SUM(IF(C6&gt;E6,1,0),IF(F6&gt;H6,1,0),IF(I6&gt;K6,1,0),IF(L6&gt;N6,1,0),IF(O6&gt;Q6,1,0))</f>
        <v>1</v>
      </c>
      <c r="S6" s="231">
        <v>4</v>
      </c>
      <c r="T6" s="54">
        <f>C6+F6+I6+L6+O6</f>
        <v>40</v>
      </c>
      <c r="U6" s="54" t="s">
        <v>26</v>
      </c>
      <c r="V6" s="54">
        <f>H6+K6+N6+Q6+E6</f>
        <v>86</v>
      </c>
      <c r="W6" s="89">
        <f>T6/V6</f>
        <v>0.46511627906976744</v>
      </c>
    </row>
    <row r="7" spans="1:23" ht="21.6" thickBot="1" x14ac:dyDescent="0.35">
      <c r="A7" s="17" t="s">
        <v>39</v>
      </c>
      <c r="B7" s="55" t="s">
        <v>41</v>
      </c>
      <c r="C7" s="56">
        <f>Q3</f>
        <v>2</v>
      </c>
      <c r="D7" s="57" t="s">
        <v>26</v>
      </c>
      <c r="E7" s="58">
        <f>O3</f>
        <v>46</v>
      </c>
      <c r="F7" s="56">
        <f>Q4</f>
        <v>9</v>
      </c>
      <c r="G7" s="57" t="s">
        <v>26</v>
      </c>
      <c r="H7" s="58">
        <f>O4</f>
        <v>24</v>
      </c>
      <c r="I7" s="56">
        <f>Q5</f>
        <v>5</v>
      </c>
      <c r="J7" s="57" t="s">
        <v>26</v>
      </c>
      <c r="K7" s="58">
        <f>O5</f>
        <v>20</v>
      </c>
      <c r="L7" s="56">
        <f>Q6</f>
        <v>13</v>
      </c>
      <c r="M7" s="57" t="s">
        <v>26</v>
      </c>
      <c r="N7" s="58">
        <f>O6</f>
        <v>15</v>
      </c>
      <c r="O7" s="230"/>
      <c r="P7" s="229"/>
      <c r="Q7" s="228"/>
      <c r="R7" s="82">
        <f>SUM(IF(C7&gt;E7,1,0),IF(F7&gt;H7,1,0),IF(I7&gt;K7,1,0),IF(L7&gt;N7,1,0),IF(O7&gt;Q7,1,0))</f>
        <v>0</v>
      </c>
      <c r="S7" s="227">
        <v>5</v>
      </c>
      <c r="T7" s="80">
        <f>C7+F7+I7+L7+O7</f>
        <v>29</v>
      </c>
      <c r="U7" s="80" t="s">
        <v>26</v>
      </c>
      <c r="V7" s="80">
        <f>H7+K7+N7+Q7+E7</f>
        <v>105</v>
      </c>
      <c r="W7" s="79">
        <f>T7/V7</f>
        <v>0.27619047619047621</v>
      </c>
    </row>
    <row r="8" spans="1:23" x14ac:dyDescent="0.3">
      <c r="B8" s="109"/>
    </row>
  </sheetData>
  <mergeCells count="14">
    <mergeCell ref="R1:R2"/>
    <mergeCell ref="S1:S2"/>
    <mergeCell ref="T1:W2"/>
    <mergeCell ref="C2:E2"/>
    <mergeCell ref="F2:H2"/>
    <mergeCell ref="I2:K2"/>
    <mergeCell ref="L2:N2"/>
    <mergeCell ref="O2:Q2"/>
    <mergeCell ref="O1:Q1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59847-4EC0-4F7C-8D34-8147CD7A6B0F}">
  <sheetPr>
    <tabColor rgb="FFFFFF00"/>
  </sheetPr>
  <dimension ref="A1"/>
  <sheetViews>
    <sheetView workbookViewId="0">
      <selection activeCell="I21" sqref="I21"/>
    </sheetView>
  </sheetViews>
  <sheetFormatPr defaultRowHeight="14.4" x14ac:dyDescent="0.3"/>
  <sheetData/>
  <pageMargins left="0.7" right="0.7" top="0.78740157499999996" bottom="0.78740157499999996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BE584-0DA7-4D10-9B8B-D1A53804186A}">
  <sheetPr>
    <tabColor theme="4" tint="0.59999389629810485"/>
    <pageSetUpPr fitToPage="1"/>
  </sheetPr>
  <dimension ref="A1:T6"/>
  <sheetViews>
    <sheetView workbookViewId="0">
      <selection activeCell="G13" sqref="G13"/>
    </sheetView>
  </sheetViews>
  <sheetFormatPr defaultRowHeight="14.4" x14ac:dyDescent="0.3"/>
  <cols>
    <col min="1" max="1" width="5.5546875" style="78" customWidth="1"/>
    <col min="2" max="2" width="20.44140625" style="78" customWidth="1"/>
    <col min="3" max="13" width="5" style="78" customWidth="1"/>
    <col min="14" max="14" width="5.33203125" style="78" customWidth="1"/>
    <col min="15" max="17" width="8" style="78" customWidth="1"/>
    <col min="18" max="18" width="2.33203125" style="78" customWidth="1"/>
    <col min="19" max="19" width="8" style="78" customWidth="1"/>
    <col min="20" max="20" width="10" style="78" customWidth="1"/>
    <col min="21" max="245" width="8.88671875" style="78"/>
    <col min="246" max="246" width="14.5546875" style="78" bestFit="1" customWidth="1"/>
    <col min="247" max="261" width="5" style="78" customWidth="1"/>
    <col min="262" max="270" width="0" style="78" hidden="1" customWidth="1"/>
    <col min="271" max="273" width="8" style="78" customWidth="1"/>
    <col min="274" max="274" width="2.33203125" style="78" customWidth="1"/>
    <col min="275" max="276" width="8" style="78" customWidth="1"/>
    <col min="277" max="501" width="8.88671875" style="78"/>
    <col min="502" max="502" width="14.5546875" style="78" bestFit="1" customWidth="1"/>
    <col min="503" max="517" width="5" style="78" customWidth="1"/>
    <col min="518" max="526" width="0" style="78" hidden="1" customWidth="1"/>
    <col min="527" max="529" width="8" style="78" customWidth="1"/>
    <col min="530" max="530" width="2.33203125" style="78" customWidth="1"/>
    <col min="531" max="532" width="8" style="78" customWidth="1"/>
    <col min="533" max="757" width="8.88671875" style="78"/>
    <col min="758" max="758" width="14.5546875" style="78" bestFit="1" customWidth="1"/>
    <col min="759" max="773" width="5" style="78" customWidth="1"/>
    <col min="774" max="782" width="0" style="78" hidden="1" customWidth="1"/>
    <col min="783" max="785" width="8" style="78" customWidth="1"/>
    <col min="786" max="786" width="2.33203125" style="78" customWidth="1"/>
    <col min="787" max="788" width="8" style="78" customWidth="1"/>
    <col min="789" max="1013" width="8.88671875" style="78"/>
    <col min="1014" max="1014" width="14.5546875" style="78" bestFit="1" customWidth="1"/>
    <col min="1015" max="1029" width="5" style="78" customWidth="1"/>
    <col min="1030" max="1038" width="0" style="78" hidden="1" customWidth="1"/>
    <col min="1039" max="1041" width="8" style="78" customWidth="1"/>
    <col min="1042" max="1042" width="2.33203125" style="78" customWidth="1"/>
    <col min="1043" max="1044" width="8" style="78" customWidth="1"/>
    <col min="1045" max="1269" width="8.88671875" style="78"/>
    <col min="1270" max="1270" width="14.5546875" style="78" bestFit="1" customWidth="1"/>
    <col min="1271" max="1285" width="5" style="78" customWidth="1"/>
    <col min="1286" max="1294" width="0" style="78" hidden="1" customWidth="1"/>
    <col min="1295" max="1297" width="8" style="78" customWidth="1"/>
    <col min="1298" max="1298" width="2.33203125" style="78" customWidth="1"/>
    <col min="1299" max="1300" width="8" style="78" customWidth="1"/>
    <col min="1301" max="1525" width="8.88671875" style="78"/>
    <col min="1526" max="1526" width="14.5546875" style="78" bestFit="1" customWidth="1"/>
    <col min="1527" max="1541" width="5" style="78" customWidth="1"/>
    <col min="1542" max="1550" width="0" style="78" hidden="1" customWidth="1"/>
    <col min="1551" max="1553" width="8" style="78" customWidth="1"/>
    <col min="1554" max="1554" width="2.33203125" style="78" customWidth="1"/>
    <col min="1555" max="1556" width="8" style="78" customWidth="1"/>
    <col min="1557" max="1781" width="8.88671875" style="78"/>
    <col min="1782" max="1782" width="14.5546875" style="78" bestFit="1" customWidth="1"/>
    <col min="1783" max="1797" width="5" style="78" customWidth="1"/>
    <col min="1798" max="1806" width="0" style="78" hidden="1" customWidth="1"/>
    <col min="1807" max="1809" width="8" style="78" customWidth="1"/>
    <col min="1810" max="1810" width="2.33203125" style="78" customWidth="1"/>
    <col min="1811" max="1812" width="8" style="78" customWidth="1"/>
    <col min="1813" max="2037" width="8.88671875" style="78"/>
    <col min="2038" max="2038" width="14.5546875" style="78" bestFit="1" customWidth="1"/>
    <col min="2039" max="2053" width="5" style="78" customWidth="1"/>
    <col min="2054" max="2062" width="0" style="78" hidden="1" customWidth="1"/>
    <col min="2063" max="2065" width="8" style="78" customWidth="1"/>
    <col min="2066" max="2066" width="2.33203125" style="78" customWidth="1"/>
    <col min="2067" max="2068" width="8" style="78" customWidth="1"/>
    <col min="2069" max="2293" width="8.88671875" style="78"/>
    <col min="2294" max="2294" width="14.5546875" style="78" bestFit="1" customWidth="1"/>
    <col min="2295" max="2309" width="5" style="78" customWidth="1"/>
    <col min="2310" max="2318" width="0" style="78" hidden="1" customWidth="1"/>
    <col min="2319" max="2321" width="8" style="78" customWidth="1"/>
    <col min="2322" max="2322" width="2.33203125" style="78" customWidth="1"/>
    <col min="2323" max="2324" width="8" style="78" customWidth="1"/>
    <col min="2325" max="2549" width="8.88671875" style="78"/>
    <col min="2550" max="2550" width="14.5546875" style="78" bestFit="1" customWidth="1"/>
    <col min="2551" max="2565" width="5" style="78" customWidth="1"/>
    <col min="2566" max="2574" width="0" style="78" hidden="1" customWidth="1"/>
    <col min="2575" max="2577" width="8" style="78" customWidth="1"/>
    <col min="2578" max="2578" width="2.33203125" style="78" customWidth="1"/>
    <col min="2579" max="2580" width="8" style="78" customWidth="1"/>
    <col min="2581" max="2805" width="8.88671875" style="78"/>
    <col min="2806" max="2806" width="14.5546875" style="78" bestFit="1" customWidth="1"/>
    <col min="2807" max="2821" width="5" style="78" customWidth="1"/>
    <col min="2822" max="2830" width="0" style="78" hidden="1" customWidth="1"/>
    <col min="2831" max="2833" width="8" style="78" customWidth="1"/>
    <col min="2834" max="2834" width="2.33203125" style="78" customWidth="1"/>
    <col min="2835" max="2836" width="8" style="78" customWidth="1"/>
    <col min="2837" max="3061" width="8.88671875" style="78"/>
    <col min="3062" max="3062" width="14.5546875" style="78" bestFit="1" customWidth="1"/>
    <col min="3063" max="3077" width="5" style="78" customWidth="1"/>
    <col min="3078" max="3086" width="0" style="78" hidden="1" customWidth="1"/>
    <col min="3087" max="3089" width="8" style="78" customWidth="1"/>
    <col min="3090" max="3090" width="2.33203125" style="78" customWidth="1"/>
    <col min="3091" max="3092" width="8" style="78" customWidth="1"/>
    <col min="3093" max="3317" width="8.88671875" style="78"/>
    <col min="3318" max="3318" width="14.5546875" style="78" bestFit="1" customWidth="1"/>
    <col min="3319" max="3333" width="5" style="78" customWidth="1"/>
    <col min="3334" max="3342" width="0" style="78" hidden="1" customWidth="1"/>
    <col min="3343" max="3345" width="8" style="78" customWidth="1"/>
    <col min="3346" max="3346" width="2.33203125" style="78" customWidth="1"/>
    <col min="3347" max="3348" width="8" style="78" customWidth="1"/>
    <col min="3349" max="3573" width="8.88671875" style="78"/>
    <col min="3574" max="3574" width="14.5546875" style="78" bestFit="1" customWidth="1"/>
    <col min="3575" max="3589" width="5" style="78" customWidth="1"/>
    <col min="3590" max="3598" width="0" style="78" hidden="1" customWidth="1"/>
    <col min="3599" max="3601" width="8" style="78" customWidth="1"/>
    <col min="3602" max="3602" width="2.33203125" style="78" customWidth="1"/>
    <col min="3603" max="3604" width="8" style="78" customWidth="1"/>
    <col min="3605" max="3829" width="8.88671875" style="78"/>
    <col min="3830" max="3830" width="14.5546875" style="78" bestFit="1" customWidth="1"/>
    <col min="3831" max="3845" width="5" style="78" customWidth="1"/>
    <col min="3846" max="3854" width="0" style="78" hidden="1" customWidth="1"/>
    <col min="3855" max="3857" width="8" style="78" customWidth="1"/>
    <col min="3858" max="3858" width="2.33203125" style="78" customWidth="1"/>
    <col min="3859" max="3860" width="8" style="78" customWidth="1"/>
    <col min="3861" max="4085" width="8.88671875" style="78"/>
    <col min="4086" max="4086" width="14.5546875" style="78" bestFit="1" customWidth="1"/>
    <col min="4087" max="4101" width="5" style="78" customWidth="1"/>
    <col min="4102" max="4110" width="0" style="78" hidden="1" customWidth="1"/>
    <col min="4111" max="4113" width="8" style="78" customWidth="1"/>
    <col min="4114" max="4114" width="2.33203125" style="78" customWidth="1"/>
    <col min="4115" max="4116" width="8" style="78" customWidth="1"/>
    <col min="4117" max="4341" width="8.88671875" style="78"/>
    <col min="4342" max="4342" width="14.5546875" style="78" bestFit="1" customWidth="1"/>
    <col min="4343" max="4357" width="5" style="78" customWidth="1"/>
    <col min="4358" max="4366" width="0" style="78" hidden="1" customWidth="1"/>
    <col min="4367" max="4369" width="8" style="78" customWidth="1"/>
    <col min="4370" max="4370" width="2.33203125" style="78" customWidth="1"/>
    <col min="4371" max="4372" width="8" style="78" customWidth="1"/>
    <col min="4373" max="4597" width="8.88671875" style="78"/>
    <col min="4598" max="4598" width="14.5546875" style="78" bestFit="1" customWidth="1"/>
    <col min="4599" max="4613" width="5" style="78" customWidth="1"/>
    <col min="4614" max="4622" width="0" style="78" hidden="1" customWidth="1"/>
    <col min="4623" max="4625" width="8" style="78" customWidth="1"/>
    <col min="4626" max="4626" width="2.33203125" style="78" customWidth="1"/>
    <col min="4627" max="4628" width="8" style="78" customWidth="1"/>
    <col min="4629" max="4853" width="8.88671875" style="78"/>
    <col min="4854" max="4854" width="14.5546875" style="78" bestFit="1" customWidth="1"/>
    <col min="4855" max="4869" width="5" style="78" customWidth="1"/>
    <col min="4870" max="4878" width="0" style="78" hidden="1" customWidth="1"/>
    <col min="4879" max="4881" width="8" style="78" customWidth="1"/>
    <col min="4882" max="4882" width="2.33203125" style="78" customWidth="1"/>
    <col min="4883" max="4884" width="8" style="78" customWidth="1"/>
    <col min="4885" max="5109" width="8.88671875" style="78"/>
    <col min="5110" max="5110" width="14.5546875" style="78" bestFit="1" customWidth="1"/>
    <col min="5111" max="5125" width="5" style="78" customWidth="1"/>
    <col min="5126" max="5134" width="0" style="78" hidden="1" customWidth="1"/>
    <col min="5135" max="5137" width="8" style="78" customWidth="1"/>
    <col min="5138" max="5138" width="2.33203125" style="78" customWidth="1"/>
    <col min="5139" max="5140" width="8" style="78" customWidth="1"/>
    <col min="5141" max="5365" width="8.88671875" style="78"/>
    <col min="5366" max="5366" width="14.5546875" style="78" bestFit="1" customWidth="1"/>
    <col min="5367" max="5381" width="5" style="78" customWidth="1"/>
    <col min="5382" max="5390" width="0" style="78" hidden="1" customWidth="1"/>
    <col min="5391" max="5393" width="8" style="78" customWidth="1"/>
    <col min="5394" max="5394" width="2.33203125" style="78" customWidth="1"/>
    <col min="5395" max="5396" width="8" style="78" customWidth="1"/>
    <col min="5397" max="5621" width="8.88671875" style="78"/>
    <col min="5622" max="5622" width="14.5546875" style="78" bestFit="1" customWidth="1"/>
    <col min="5623" max="5637" width="5" style="78" customWidth="1"/>
    <col min="5638" max="5646" width="0" style="78" hidden="1" customWidth="1"/>
    <col min="5647" max="5649" width="8" style="78" customWidth="1"/>
    <col min="5650" max="5650" width="2.33203125" style="78" customWidth="1"/>
    <col min="5651" max="5652" width="8" style="78" customWidth="1"/>
    <col min="5653" max="5877" width="8.88671875" style="78"/>
    <col min="5878" max="5878" width="14.5546875" style="78" bestFit="1" customWidth="1"/>
    <col min="5879" max="5893" width="5" style="78" customWidth="1"/>
    <col min="5894" max="5902" width="0" style="78" hidden="1" customWidth="1"/>
    <col min="5903" max="5905" width="8" style="78" customWidth="1"/>
    <col min="5906" max="5906" width="2.33203125" style="78" customWidth="1"/>
    <col min="5907" max="5908" width="8" style="78" customWidth="1"/>
    <col min="5909" max="6133" width="8.88671875" style="78"/>
    <col min="6134" max="6134" width="14.5546875" style="78" bestFit="1" customWidth="1"/>
    <col min="6135" max="6149" width="5" style="78" customWidth="1"/>
    <col min="6150" max="6158" width="0" style="78" hidden="1" customWidth="1"/>
    <col min="6159" max="6161" width="8" style="78" customWidth="1"/>
    <col min="6162" max="6162" width="2.33203125" style="78" customWidth="1"/>
    <col min="6163" max="6164" width="8" style="78" customWidth="1"/>
    <col min="6165" max="6389" width="8.88671875" style="78"/>
    <col min="6390" max="6390" width="14.5546875" style="78" bestFit="1" customWidth="1"/>
    <col min="6391" max="6405" width="5" style="78" customWidth="1"/>
    <col min="6406" max="6414" width="0" style="78" hidden="1" customWidth="1"/>
    <col min="6415" max="6417" width="8" style="78" customWidth="1"/>
    <col min="6418" max="6418" width="2.33203125" style="78" customWidth="1"/>
    <col min="6419" max="6420" width="8" style="78" customWidth="1"/>
    <col min="6421" max="6645" width="8.88671875" style="78"/>
    <col min="6646" max="6646" width="14.5546875" style="78" bestFit="1" customWidth="1"/>
    <col min="6647" max="6661" width="5" style="78" customWidth="1"/>
    <col min="6662" max="6670" width="0" style="78" hidden="1" customWidth="1"/>
    <col min="6671" max="6673" width="8" style="78" customWidth="1"/>
    <col min="6674" max="6674" width="2.33203125" style="78" customWidth="1"/>
    <col min="6675" max="6676" width="8" style="78" customWidth="1"/>
    <col min="6677" max="6901" width="8.88671875" style="78"/>
    <col min="6902" max="6902" width="14.5546875" style="78" bestFit="1" customWidth="1"/>
    <col min="6903" max="6917" width="5" style="78" customWidth="1"/>
    <col min="6918" max="6926" width="0" style="78" hidden="1" customWidth="1"/>
    <col min="6927" max="6929" width="8" style="78" customWidth="1"/>
    <col min="6930" max="6930" width="2.33203125" style="78" customWidth="1"/>
    <col min="6931" max="6932" width="8" style="78" customWidth="1"/>
    <col min="6933" max="7157" width="8.88671875" style="78"/>
    <col min="7158" max="7158" width="14.5546875" style="78" bestFit="1" customWidth="1"/>
    <col min="7159" max="7173" width="5" style="78" customWidth="1"/>
    <col min="7174" max="7182" width="0" style="78" hidden="1" customWidth="1"/>
    <col min="7183" max="7185" width="8" style="78" customWidth="1"/>
    <col min="7186" max="7186" width="2.33203125" style="78" customWidth="1"/>
    <col min="7187" max="7188" width="8" style="78" customWidth="1"/>
    <col min="7189" max="7413" width="8.88671875" style="78"/>
    <col min="7414" max="7414" width="14.5546875" style="78" bestFit="1" customWidth="1"/>
    <col min="7415" max="7429" width="5" style="78" customWidth="1"/>
    <col min="7430" max="7438" width="0" style="78" hidden="1" customWidth="1"/>
    <col min="7439" max="7441" width="8" style="78" customWidth="1"/>
    <col min="7442" max="7442" width="2.33203125" style="78" customWidth="1"/>
    <col min="7443" max="7444" width="8" style="78" customWidth="1"/>
    <col min="7445" max="7669" width="8.88671875" style="78"/>
    <col min="7670" max="7670" width="14.5546875" style="78" bestFit="1" customWidth="1"/>
    <col min="7671" max="7685" width="5" style="78" customWidth="1"/>
    <col min="7686" max="7694" width="0" style="78" hidden="1" customWidth="1"/>
    <col min="7695" max="7697" width="8" style="78" customWidth="1"/>
    <col min="7698" max="7698" width="2.33203125" style="78" customWidth="1"/>
    <col min="7699" max="7700" width="8" style="78" customWidth="1"/>
    <col min="7701" max="7925" width="8.88671875" style="78"/>
    <col min="7926" max="7926" width="14.5546875" style="78" bestFit="1" customWidth="1"/>
    <col min="7927" max="7941" width="5" style="78" customWidth="1"/>
    <col min="7942" max="7950" width="0" style="78" hidden="1" customWidth="1"/>
    <col min="7951" max="7953" width="8" style="78" customWidth="1"/>
    <col min="7954" max="7954" width="2.33203125" style="78" customWidth="1"/>
    <col min="7955" max="7956" width="8" style="78" customWidth="1"/>
    <col min="7957" max="8181" width="8.88671875" style="78"/>
    <col min="8182" max="8182" width="14.5546875" style="78" bestFit="1" customWidth="1"/>
    <col min="8183" max="8197" width="5" style="78" customWidth="1"/>
    <col min="8198" max="8206" width="0" style="78" hidden="1" customWidth="1"/>
    <col min="8207" max="8209" width="8" style="78" customWidth="1"/>
    <col min="8210" max="8210" width="2.33203125" style="78" customWidth="1"/>
    <col min="8211" max="8212" width="8" style="78" customWidth="1"/>
    <col min="8213" max="8437" width="8.88671875" style="78"/>
    <col min="8438" max="8438" width="14.5546875" style="78" bestFit="1" customWidth="1"/>
    <col min="8439" max="8453" width="5" style="78" customWidth="1"/>
    <col min="8454" max="8462" width="0" style="78" hidden="1" customWidth="1"/>
    <col min="8463" max="8465" width="8" style="78" customWidth="1"/>
    <col min="8466" max="8466" width="2.33203125" style="78" customWidth="1"/>
    <col min="8467" max="8468" width="8" style="78" customWidth="1"/>
    <col min="8469" max="8693" width="8.88671875" style="78"/>
    <col min="8694" max="8694" width="14.5546875" style="78" bestFit="1" customWidth="1"/>
    <col min="8695" max="8709" width="5" style="78" customWidth="1"/>
    <col min="8710" max="8718" width="0" style="78" hidden="1" customWidth="1"/>
    <col min="8719" max="8721" width="8" style="78" customWidth="1"/>
    <col min="8722" max="8722" width="2.33203125" style="78" customWidth="1"/>
    <col min="8723" max="8724" width="8" style="78" customWidth="1"/>
    <col min="8725" max="8949" width="8.88671875" style="78"/>
    <col min="8950" max="8950" width="14.5546875" style="78" bestFit="1" customWidth="1"/>
    <col min="8951" max="8965" width="5" style="78" customWidth="1"/>
    <col min="8966" max="8974" width="0" style="78" hidden="1" customWidth="1"/>
    <col min="8975" max="8977" width="8" style="78" customWidth="1"/>
    <col min="8978" max="8978" width="2.33203125" style="78" customWidth="1"/>
    <col min="8979" max="8980" width="8" style="78" customWidth="1"/>
    <col min="8981" max="9205" width="8.88671875" style="78"/>
    <col min="9206" max="9206" width="14.5546875" style="78" bestFit="1" customWidth="1"/>
    <col min="9207" max="9221" width="5" style="78" customWidth="1"/>
    <col min="9222" max="9230" width="0" style="78" hidden="1" customWidth="1"/>
    <col min="9231" max="9233" width="8" style="78" customWidth="1"/>
    <col min="9234" max="9234" width="2.33203125" style="78" customWidth="1"/>
    <col min="9235" max="9236" width="8" style="78" customWidth="1"/>
    <col min="9237" max="9461" width="8.88671875" style="78"/>
    <col min="9462" max="9462" width="14.5546875" style="78" bestFit="1" customWidth="1"/>
    <col min="9463" max="9477" width="5" style="78" customWidth="1"/>
    <col min="9478" max="9486" width="0" style="78" hidden="1" customWidth="1"/>
    <col min="9487" max="9489" width="8" style="78" customWidth="1"/>
    <col min="9490" max="9490" width="2.33203125" style="78" customWidth="1"/>
    <col min="9491" max="9492" width="8" style="78" customWidth="1"/>
    <col min="9493" max="9717" width="8.88671875" style="78"/>
    <col min="9718" max="9718" width="14.5546875" style="78" bestFit="1" customWidth="1"/>
    <col min="9719" max="9733" width="5" style="78" customWidth="1"/>
    <col min="9734" max="9742" width="0" style="78" hidden="1" customWidth="1"/>
    <col min="9743" max="9745" width="8" style="78" customWidth="1"/>
    <col min="9746" max="9746" width="2.33203125" style="78" customWidth="1"/>
    <col min="9747" max="9748" width="8" style="78" customWidth="1"/>
    <col min="9749" max="9973" width="8.88671875" style="78"/>
    <col min="9974" max="9974" width="14.5546875" style="78" bestFit="1" customWidth="1"/>
    <col min="9975" max="9989" width="5" style="78" customWidth="1"/>
    <col min="9990" max="9998" width="0" style="78" hidden="1" customWidth="1"/>
    <col min="9999" max="10001" width="8" style="78" customWidth="1"/>
    <col min="10002" max="10002" width="2.33203125" style="78" customWidth="1"/>
    <col min="10003" max="10004" width="8" style="78" customWidth="1"/>
    <col min="10005" max="10229" width="8.88671875" style="78"/>
    <col min="10230" max="10230" width="14.5546875" style="78" bestFit="1" customWidth="1"/>
    <col min="10231" max="10245" width="5" style="78" customWidth="1"/>
    <col min="10246" max="10254" width="0" style="78" hidden="1" customWidth="1"/>
    <col min="10255" max="10257" width="8" style="78" customWidth="1"/>
    <col min="10258" max="10258" width="2.33203125" style="78" customWidth="1"/>
    <col min="10259" max="10260" width="8" style="78" customWidth="1"/>
    <col min="10261" max="10485" width="8.88671875" style="78"/>
    <col min="10486" max="10486" width="14.5546875" style="78" bestFit="1" customWidth="1"/>
    <col min="10487" max="10501" width="5" style="78" customWidth="1"/>
    <col min="10502" max="10510" width="0" style="78" hidden="1" customWidth="1"/>
    <col min="10511" max="10513" width="8" style="78" customWidth="1"/>
    <col min="10514" max="10514" width="2.33203125" style="78" customWidth="1"/>
    <col min="10515" max="10516" width="8" style="78" customWidth="1"/>
    <col min="10517" max="10741" width="8.88671875" style="78"/>
    <col min="10742" max="10742" width="14.5546875" style="78" bestFit="1" customWidth="1"/>
    <col min="10743" max="10757" width="5" style="78" customWidth="1"/>
    <col min="10758" max="10766" width="0" style="78" hidden="1" customWidth="1"/>
    <col min="10767" max="10769" width="8" style="78" customWidth="1"/>
    <col min="10770" max="10770" width="2.33203125" style="78" customWidth="1"/>
    <col min="10771" max="10772" width="8" style="78" customWidth="1"/>
    <col min="10773" max="10997" width="8.88671875" style="78"/>
    <col min="10998" max="10998" width="14.5546875" style="78" bestFit="1" customWidth="1"/>
    <col min="10999" max="11013" width="5" style="78" customWidth="1"/>
    <col min="11014" max="11022" width="0" style="78" hidden="1" customWidth="1"/>
    <col min="11023" max="11025" width="8" style="78" customWidth="1"/>
    <col min="11026" max="11026" width="2.33203125" style="78" customWidth="1"/>
    <col min="11027" max="11028" width="8" style="78" customWidth="1"/>
    <col min="11029" max="11253" width="8.88671875" style="78"/>
    <col min="11254" max="11254" width="14.5546875" style="78" bestFit="1" customWidth="1"/>
    <col min="11255" max="11269" width="5" style="78" customWidth="1"/>
    <col min="11270" max="11278" width="0" style="78" hidden="1" customWidth="1"/>
    <col min="11279" max="11281" width="8" style="78" customWidth="1"/>
    <col min="11282" max="11282" width="2.33203125" style="78" customWidth="1"/>
    <col min="11283" max="11284" width="8" style="78" customWidth="1"/>
    <col min="11285" max="11509" width="8.88671875" style="78"/>
    <col min="11510" max="11510" width="14.5546875" style="78" bestFit="1" customWidth="1"/>
    <col min="11511" max="11525" width="5" style="78" customWidth="1"/>
    <col min="11526" max="11534" width="0" style="78" hidden="1" customWidth="1"/>
    <col min="11535" max="11537" width="8" style="78" customWidth="1"/>
    <col min="11538" max="11538" width="2.33203125" style="78" customWidth="1"/>
    <col min="11539" max="11540" width="8" style="78" customWidth="1"/>
    <col min="11541" max="11765" width="8.88671875" style="78"/>
    <col min="11766" max="11766" width="14.5546875" style="78" bestFit="1" customWidth="1"/>
    <col min="11767" max="11781" width="5" style="78" customWidth="1"/>
    <col min="11782" max="11790" width="0" style="78" hidden="1" customWidth="1"/>
    <col min="11791" max="11793" width="8" style="78" customWidth="1"/>
    <col min="11794" max="11794" width="2.33203125" style="78" customWidth="1"/>
    <col min="11795" max="11796" width="8" style="78" customWidth="1"/>
    <col min="11797" max="12021" width="8.88671875" style="78"/>
    <col min="12022" max="12022" width="14.5546875" style="78" bestFit="1" customWidth="1"/>
    <col min="12023" max="12037" width="5" style="78" customWidth="1"/>
    <col min="12038" max="12046" width="0" style="78" hidden="1" customWidth="1"/>
    <col min="12047" max="12049" width="8" style="78" customWidth="1"/>
    <col min="12050" max="12050" width="2.33203125" style="78" customWidth="1"/>
    <col min="12051" max="12052" width="8" style="78" customWidth="1"/>
    <col min="12053" max="12277" width="8.88671875" style="78"/>
    <col min="12278" max="12278" width="14.5546875" style="78" bestFit="1" customWidth="1"/>
    <col min="12279" max="12293" width="5" style="78" customWidth="1"/>
    <col min="12294" max="12302" width="0" style="78" hidden="1" customWidth="1"/>
    <col min="12303" max="12305" width="8" style="78" customWidth="1"/>
    <col min="12306" max="12306" width="2.33203125" style="78" customWidth="1"/>
    <col min="12307" max="12308" width="8" style="78" customWidth="1"/>
    <col min="12309" max="12533" width="8.88671875" style="78"/>
    <col min="12534" max="12534" width="14.5546875" style="78" bestFit="1" customWidth="1"/>
    <col min="12535" max="12549" width="5" style="78" customWidth="1"/>
    <col min="12550" max="12558" width="0" style="78" hidden="1" customWidth="1"/>
    <col min="12559" max="12561" width="8" style="78" customWidth="1"/>
    <col min="12562" max="12562" width="2.33203125" style="78" customWidth="1"/>
    <col min="12563" max="12564" width="8" style="78" customWidth="1"/>
    <col min="12565" max="12789" width="8.88671875" style="78"/>
    <col min="12790" max="12790" width="14.5546875" style="78" bestFit="1" customWidth="1"/>
    <col min="12791" max="12805" width="5" style="78" customWidth="1"/>
    <col min="12806" max="12814" width="0" style="78" hidden="1" customWidth="1"/>
    <col min="12815" max="12817" width="8" style="78" customWidth="1"/>
    <col min="12818" max="12818" width="2.33203125" style="78" customWidth="1"/>
    <col min="12819" max="12820" width="8" style="78" customWidth="1"/>
    <col min="12821" max="13045" width="8.88671875" style="78"/>
    <col min="13046" max="13046" width="14.5546875" style="78" bestFit="1" customWidth="1"/>
    <col min="13047" max="13061" width="5" style="78" customWidth="1"/>
    <col min="13062" max="13070" width="0" style="78" hidden="1" customWidth="1"/>
    <col min="13071" max="13073" width="8" style="78" customWidth="1"/>
    <col min="13074" max="13074" width="2.33203125" style="78" customWidth="1"/>
    <col min="13075" max="13076" width="8" style="78" customWidth="1"/>
    <col min="13077" max="13301" width="8.88671875" style="78"/>
    <col min="13302" max="13302" width="14.5546875" style="78" bestFit="1" customWidth="1"/>
    <col min="13303" max="13317" width="5" style="78" customWidth="1"/>
    <col min="13318" max="13326" width="0" style="78" hidden="1" customWidth="1"/>
    <col min="13327" max="13329" width="8" style="78" customWidth="1"/>
    <col min="13330" max="13330" width="2.33203125" style="78" customWidth="1"/>
    <col min="13331" max="13332" width="8" style="78" customWidth="1"/>
    <col min="13333" max="13557" width="8.88671875" style="78"/>
    <col min="13558" max="13558" width="14.5546875" style="78" bestFit="1" customWidth="1"/>
    <col min="13559" max="13573" width="5" style="78" customWidth="1"/>
    <col min="13574" max="13582" width="0" style="78" hidden="1" customWidth="1"/>
    <col min="13583" max="13585" width="8" style="78" customWidth="1"/>
    <col min="13586" max="13586" width="2.33203125" style="78" customWidth="1"/>
    <col min="13587" max="13588" width="8" style="78" customWidth="1"/>
    <col min="13589" max="13813" width="8.88671875" style="78"/>
    <col min="13814" max="13814" width="14.5546875" style="78" bestFit="1" customWidth="1"/>
    <col min="13815" max="13829" width="5" style="78" customWidth="1"/>
    <col min="13830" max="13838" width="0" style="78" hidden="1" customWidth="1"/>
    <col min="13839" max="13841" width="8" style="78" customWidth="1"/>
    <col min="13842" max="13842" width="2.33203125" style="78" customWidth="1"/>
    <col min="13843" max="13844" width="8" style="78" customWidth="1"/>
    <col min="13845" max="14069" width="8.88671875" style="78"/>
    <col min="14070" max="14070" width="14.5546875" style="78" bestFit="1" customWidth="1"/>
    <col min="14071" max="14085" width="5" style="78" customWidth="1"/>
    <col min="14086" max="14094" width="0" style="78" hidden="1" customWidth="1"/>
    <col min="14095" max="14097" width="8" style="78" customWidth="1"/>
    <col min="14098" max="14098" width="2.33203125" style="78" customWidth="1"/>
    <col min="14099" max="14100" width="8" style="78" customWidth="1"/>
    <col min="14101" max="14325" width="8.88671875" style="78"/>
    <col min="14326" max="14326" width="14.5546875" style="78" bestFit="1" customWidth="1"/>
    <col min="14327" max="14341" width="5" style="78" customWidth="1"/>
    <col min="14342" max="14350" width="0" style="78" hidden="1" customWidth="1"/>
    <col min="14351" max="14353" width="8" style="78" customWidth="1"/>
    <col min="14354" max="14354" width="2.33203125" style="78" customWidth="1"/>
    <col min="14355" max="14356" width="8" style="78" customWidth="1"/>
    <col min="14357" max="14581" width="8.88671875" style="78"/>
    <col min="14582" max="14582" width="14.5546875" style="78" bestFit="1" customWidth="1"/>
    <col min="14583" max="14597" width="5" style="78" customWidth="1"/>
    <col min="14598" max="14606" width="0" style="78" hidden="1" customWidth="1"/>
    <col min="14607" max="14609" width="8" style="78" customWidth="1"/>
    <col min="14610" max="14610" width="2.33203125" style="78" customWidth="1"/>
    <col min="14611" max="14612" width="8" style="78" customWidth="1"/>
    <col min="14613" max="14837" width="8.88671875" style="78"/>
    <col min="14838" max="14838" width="14.5546875" style="78" bestFit="1" customWidth="1"/>
    <col min="14839" max="14853" width="5" style="78" customWidth="1"/>
    <col min="14854" max="14862" width="0" style="78" hidden="1" customWidth="1"/>
    <col min="14863" max="14865" width="8" style="78" customWidth="1"/>
    <col min="14866" max="14866" width="2.33203125" style="78" customWidth="1"/>
    <col min="14867" max="14868" width="8" style="78" customWidth="1"/>
    <col min="14869" max="15093" width="8.88671875" style="78"/>
    <col min="15094" max="15094" width="14.5546875" style="78" bestFit="1" customWidth="1"/>
    <col min="15095" max="15109" width="5" style="78" customWidth="1"/>
    <col min="15110" max="15118" width="0" style="78" hidden="1" customWidth="1"/>
    <col min="15119" max="15121" width="8" style="78" customWidth="1"/>
    <col min="15122" max="15122" width="2.33203125" style="78" customWidth="1"/>
    <col min="15123" max="15124" width="8" style="78" customWidth="1"/>
    <col min="15125" max="15349" width="8.88671875" style="78"/>
    <col min="15350" max="15350" width="14.5546875" style="78" bestFit="1" customWidth="1"/>
    <col min="15351" max="15365" width="5" style="78" customWidth="1"/>
    <col min="15366" max="15374" width="0" style="78" hidden="1" customWidth="1"/>
    <col min="15375" max="15377" width="8" style="78" customWidth="1"/>
    <col min="15378" max="15378" width="2.33203125" style="78" customWidth="1"/>
    <col min="15379" max="15380" width="8" style="78" customWidth="1"/>
    <col min="15381" max="15605" width="8.88671875" style="78"/>
    <col min="15606" max="15606" width="14.5546875" style="78" bestFit="1" customWidth="1"/>
    <col min="15607" max="15621" width="5" style="78" customWidth="1"/>
    <col min="15622" max="15630" width="0" style="78" hidden="1" customWidth="1"/>
    <col min="15631" max="15633" width="8" style="78" customWidth="1"/>
    <col min="15634" max="15634" width="2.33203125" style="78" customWidth="1"/>
    <col min="15635" max="15636" width="8" style="78" customWidth="1"/>
    <col min="15637" max="15861" width="8.88671875" style="78"/>
    <col min="15862" max="15862" width="14.5546875" style="78" bestFit="1" customWidth="1"/>
    <col min="15863" max="15877" width="5" style="78" customWidth="1"/>
    <col min="15878" max="15886" width="0" style="78" hidden="1" customWidth="1"/>
    <col min="15887" max="15889" width="8" style="78" customWidth="1"/>
    <col min="15890" max="15890" width="2.33203125" style="78" customWidth="1"/>
    <col min="15891" max="15892" width="8" style="78" customWidth="1"/>
    <col min="15893" max="16117" width="8.88671875" style="78"/>
    <col min="16118" max="16118" width="14.5546875" style="78" bestFit="1" customWidth="1"/>
    <col min="16119" max="16133" width="5" style="78" customWidth="1"/>
    <col min="16134" max="16142" width="0" style="78" hidden="1" customWidth="1"/>
    <col min="16143" max="16145" width="8" style="78" customWidth="1"/>
    <col min="16146" max="16146" width="2.33203125" style="78" customWidth="1"/>
    <col min="16147" max="16148" width="8" style="78" customWidth="1"/>
    <col min="16149" max="16384" width="8.88671875" style="78"/>
  </cols>
  <sheetData>
    <row r="1" spans="1:20" x14ac:dyDescent="0.3">
      <c r="A1" s="334" t="s">
        <v>74</v>
      </c>
      <c r="B1" s="335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8" t="s">
        <v>22</v>
      </c>
      <c r="P1" s="259" t="s">
        <v>23</v>
      </c>
      <c r="Q1" s="259" t="s">
        <v>24</v>
      </c>
      <c r="R1" s="259"/>
      <c r="S1" s="259"/>
      <c r="T1" s="261"/>
    </row>
    <row r="2" spans="1:20" ht="15" thickBot="1" x14ac:dyDescent="0.35">
      <c r="A2" s="336"/>
      <c r="B2" s="337"/>
      <c r="C2" s="244" t="str">
        <f>B3</f>
        <v>Kvasiny A</v>
      </c>
      <c r="D2" s="260"/>
      <c r="E2" s="262"/>
      <c r="F2" s="244" t="str">
        <f>B4</f>
        <v>Polanka B</v>
      </c>
      <c r="G2" s="260"/>
      <c r="H2" s="262"/>
      <c r="I2" s="244" t="str">
        <f>B5</f>
        <v>Polanka D</v>
      </c>
      <c r="J2" s="260"/>
      <c r="K2" s="262"/>
      <c r="L2" s="244" t="str">
        <f>B6</f>
        <v>Raškovice A</v>
      </c>
      <c r="M2" s="260"/>
      <c r="N2" s="262"/>
      <c r="O2" s="269"/>
      <c r="P2" s="260"/>
      <c r="Q2" s="260"/>
      <c r="R2" s="260"/>
      <c r="S2" s="260"/>
      <c r="T2" s="262"/>
    </row>
    <row r="3" spans="1:20" ht="21" x14ac:dyDescent="0.3">
      <c r="A3" s="18" t="s">
        <v>18</v>
      </c>
      <c r="B3" s="19" t="s">
        <v>25</v>
      </c>
      <c r="C3" s="225"/>
      <c r="D3" s="224"/>
      <c r="E3" s="223"/>
      <c r="F3" s="23">
        <v>12</v>
      </c>
      <c r="G3" s="24" t="s">
        <v>26</v>
      </c>
      <c r="H3" s="25">
        <v>16</v>
      </c>
      <c r="I3" s="23">
        <v>13</v>
      </c>
      <c r="J3" s="24" t="s">
        <v>26</v>
      </c>
      <c r="K3" s="25">
        <v>10</v>
      </c>
      <c r="L3" s="23">
        <v>13</v>
      </c>
      <c r="M3" s="24" t="s">
        <v>26</v>
      </c>
      <c r="N3" s="25">
        <v>15</v>
      </c>
      <c r="O3" s="98">
        <f>SUM(IF(C3&gt;E3,1,0),IF(F3&gt;H3,1,0),IF(I3&gt;K3,1,0),IF(L3&gt;N3,1,0))</f>
        <v>1</v>
      </c>
      <c r="P3" s="222">
        <v>3</v>
      </c>
      <c r="Q3" s="24">
        <f>C3+F3+I3+L3</f>
        <v>38</v>
      </c>
      <c r="R3" s="24" t="s">
        <v>26</v>
      </c>
      <c r="S3" s="24">
        <f>E3+H3+K3+N3</f>
        <v>41</v>
      </c>
      <c r="T3" s="25">
        <f>Q3/S3</f>
        <v>0.92682926829268297</v>
      </c>
    </row>
    <row r="4" spans="1:20" ht="21" x14ac:dyDescent="0.3">
      <c r="A4" s="34" t="s">
        <v>19</v>
      </c>
      <c r="B4" s="97" t="s">
        <v>28</v>
      </c>
      <c r="C4" s="95">
        <f>H3</f>
        <v>16</v>
      </c>
      <c r="D4" s="96" t="s">
        <v>26</v>
      </c>
      <c r="E4" s="94">
        <f>F3</f>
        <v>12</v>
      </c>
      <c r="F4" s="220"/>
      <c r="G4" s="219"/>
      <c r="H4" s="218"/>
      <c r="I4" s="90">
        <v>22</v>
      </c>
      <c r="J4" s="54" t="s">
        <v>26</v>
      </c>
      <c r="K4" s="89">
        <v>15</v>
      </c>
      <c r="L4" s="90">
        <v>9</v>
      </c>
      <c r="M4" s="54" t="s">
        <v>26</v>
      </c>
      <c r="N4" s="89">
        <v>11</v>
      </c>
      <c r="O4" s="88">
        <f>SUM(IF(C4&gt;E4,1,0),IF(F4&gt;H4,1,0),IF(I4&gt;K4,1,0),IF(L4&gt;N4,1,0))</f>
        <v>2</v>
      </c>
      <c r="P4" s="217">
        <v>2</v>
      </c>
      <c r="Q4" s="54">
        <f>C4+F4+I4+L4</f>
        <v>47</v>
      </c>
      <c r="R4" s="54" t="s">
        <v>26</v>
      </c>
      <c r="S4" s="54">
        <f>E4+H4+K4+N4</f>
        <v>38</v>
      </c>
      <c r="T4" s="89">
        <f>Q4/S4</f>
        <v>1.236842105263158</v>
      </c>
    </row>
    <row r="5" spans="1:20" ht="21" x14ac:dyDescent="0.3">
      <c r="A5" s="34" t="s">
        <v>20</v>
      </c>
      <c r="B5" s="97" t="s">
        <v>135</v>
      </c>
      <c r="C5" s="95">
        <f>K3</f>
        <v>10</v>
      </c>
      <c r="D5" s="96" t="s">
        <v>26</v>
      </c>
      <c r="E5" s="94">
        <f>I3</f>
        <v>13</v>
      </c>
      <c r="F5" s="95">
        <f>K4</f>
        <v>15</v>
      </c>
      <c r="G5" s="96" t="s">
        <v>26</v>
      </c>
      <c r="H5" s="94">
        <f>I4</f>
        <v>22</v>
      </c>
      <c r="I5" s="220"/>
      <c r="J5" s="219"/>
      <c r="K5" s="218"/>
      <c r="L5" s="90">
        <v>10</v>
      </c>
      <c r="M5" s="54" t="s">
        <v>26</v>
      </c>
      <c r="N5" s="89">
        <v>21</v>
      </c>
      <c r="O5" s="88">
        <f>SUM(IF(C5&gt;E5,1,0),IF(F5&gt;H5,1,0),IF(I5&gt;K5,1,0),IF(L5&gt;N5,1,0))</f>
        <v>0</v>
      </c>
      <c r="P5" s="217">
        <v>4</v>
      </c>
      <c r="Q5" s="54">
        <f>C5+F5+I5+L5</f>
        <v>35</v>
      </c>
      <c r="R5" s="54" t="s">
        <v>26</v>
      </c>
      <c r="S5" s="54">
        <f>E5+H5+K5+N5</f>
        <v>56</v>
      </c>
      <c r="T5" s="89">
        <f>Q5/S5</f>
        <v>0.625</v>
      </c>
    </row>
    <row r="6" spans="1:20" ht="21.6" thickBot="1" x14ac:dyDescent="0.35">
      <c r="A6" s="17" t="s">
        <v>21</v>
      </c>
      <c r="B6" s="55" t="s">
        <v>27</v>
      </c>
      <c r="C6" s="56">
        <f>N3</f>
        <v>15</v>
      </c>
      <c r="D6" s="57" t="s">
        <v>26</v>
      </c>
      <c r="E6" s="58">
        <f>L3</f>
        <v>13</v>
      </c>
      <c r="F6" s="56">
        <f>N4</f>
        <v>11</v>
      </c>
      <c r="G6" s="57" t="s">
        <v>26</v>
      </c>
      <c r="H6" s="58">
        <f>L4</f>
        <v>9</v>
      </c>
      <c r="I6" s="56">
        <f>N5</f>
        <v>21</v>
      </c>
      <c r="J6" s="57" t="s">
        <v>26</v>
      </c>
      <c r="K6" s="58">
        <f>L5</f>
        <v>10</v>
      </c>
      <c r="L6" s="215"/>
      <c r="M6" s="214"/>
      <c r="N6" s="213"/>
      <c r="O6" s="82">
        <f>SUM(IF(C6&gt;E6,1,0),IF(F6&gt;H6,1,0),IF(I6&gt;K6,1,0),IF(L6&gt;N6,1,0))</f>
        <v>3</v>
      </c>
      <c r="P6" s="212">
        <v>1</v>
      </c>
      <c r="Q6" s="80">
        <f>C6+F6+I6+L6</f>
        <v>47</v>
      </c>
      <c r="R6" s="80" t="s">
        <v>26</v>
      </c>
      <c r="S6" s="80">
        <f>E6+H6+K6+N6</f>
        <v>32</v>
      </c>
      <c r="T6" s="79">
        <f>Q6/S6</f>
        <v>1.46875</v>
      </c>
    </row>
  </sheetData>
  <mergeCells count="12">
    <mergeCell ref="P1:P2"/>
    <mergeCell ref="Q1:T2"/>
    <mergeCell ref="C2:E2"/>
    <mergeCell ref="F2:H2"/>
    <mergeCell ref="I2:K2"/>
    <mergeCell ref="L2:N2"/>
    <mergeCell ref="O1:O2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  <pageSetup paperSize="9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5FB21-65B9-4A76-940D-F99314271A9E}">
  <sheetPr>
    <tabColor theme="4" tint="0.59999389629810485"/>
    <pageSetUpPr fitToPage="1"/>
  </sheetPr>
  <dimension ref="A1:T6"/>
  <sheetViews>
    <sheetView workbookViewId="0">
      <selection activeCell="G13" sqref="G13"/>
    </sheetView>
  </sheetViews>
  <sheetFormatPr defaultRowHeight="14.4" x14ac:dyDescent="0.3"/>
  <cols>
    <col min="1" max="1" width="5.5546875" style="78" customWidth="1"/>
    <col min="2" max="2" width="20.44140625" style="78" customWidth="1"/>
    <col min="3" max="13" width="5" style="78" customWidth="1"/>
    <col min="14" max="14" width="5.33203125" style="78" customWidth="1"/>
    <col min="15" max="17" width="8" style="78" customWidth="1"/>
    <col min="18" max="18" width="2.33203125" style="78" customWidth="1"/>
    <col min="19" max="19" width="8" style="78" customWidth="1"/>
    <col min="20" max="20" width="10" style="78" customWidth="1"/>
    <col min="21" max="245" width="8.88671875" style="78"/>
    <col min="246" max="246" width="14.5546875" style="78" bestFit="1" customWidth="1"/>
    <col min="247" max="261" width="5" style="78" customWidth="1"/>
    <col min="262" max="270" width="0" style="78" hidden="1" customWidth="1"/>
    <col min="271" max="273" width="8" style="78" customWidth="1"/>
    <col min="274" max="274" width="2.33203125" style="78" customWidth="1"/>
    <col min="275" max="276" width="8" style="78" customWidth="1"/>
    <col min="277" max="501" width="8.88671875" style="78"/>
    <col min="502" max="502" width="14.5546875" style="78" bestFit="1" customWidth="1"/>
    <col min="503" max="517" width="5" style="78" customWidth="1"/>
    <col min="518" max="526" width="0" style="78" hidden="1" customWidth="1"/>
    <col min="527" max="529" width="8" style="78" customWidth="1"/>
    <col min="530" max="530" width="2.33203125" style="78" customWidth="1"/>
    <col min="531" max="532" width="8" style="78" customWidth="1"/>
    <col min="533" max="757" width="8.88671875" style="78"/>
    <col min="758" max="758" width="14.5546875" style="78" bestFit="1" customWidth="1"/>
    <col min="759" max="773" width="5" style="78" customWidth="1"/>
    <col min="774" max="782" width="0" style="78" hidden="1" customWidth="1"/>
    <col min="783" max="785" width="8" style="78" customWidth="1"/>
    <col min="786" max="786" width="2.33203125" style="78" customWidth="1"/>
    <col min="787" max="788" width="8" style="78" customWidth="1"/>
    <col min="789" max="1013" width="8.88671875" style="78"/>
    <col min="1014" max="1014" width="14.5546875" style="78" bestFit="1" customWidth="1"/>
    <col min="1015" max="1029" width="5" style="78" customWidth="1"/>
    <col min="1030" max="1038" width="0" style="78" hidden="1" customWidth="1"/>
    <col min="1039" max="1041" width="8" style="78" customWidth="1"/>
    <col min="1042" max="1042" width="2.33203125" style="78" customWidth="1"/>
    <col min="1043" max="1044" width="8" style="78" customWidth="1"/>
    <col min="1045" max="1269" width="8.88671875" style="78"/>
    <col min="1270" max="1270" width="14.5546875" style="78" bestFit="1" customWidth="1"/>
    <col min="1271" max="1285" width="5" style="78" customWidth="1"/>
    <col min="1286" max="1294" width="0" style="78" hidden="1" customWidth="1"/>
    <col min="1295" max="1297" width="8" style="78" customWidth="1"/>
    <col min="1298" max="1298" width="2.33203125" style="78" customWidth="1"/>
    <col min="1299" max="1300" width="8" style="78" customWidth="1"/>
    <col min="1301" max="1525" width="8.88671875" style="78"/>
    <col min="1526" max="1526" width="14.5546875" style="78" bestFit="1" customWidth="1"/>
    <col min="1527" max="1541" width="5" style="78" customWidth="1"/>
    <col min="1542" max="1550" width="0" style="78" hidden="1" customWidth="1"/>
    <col min="1551" max="1553" width="8" style="78" customWidth="1"/>
    <col min="1554" max="1554" width="2.33203125" style="78" customWidth="1"/>
    <col min="1555" max="1556" width="8" style="78" customWidth="1"/>
    <col min="1557" max="1781" width="8.88671875" style="78"/>
    <col min="1782" max="1782" width="14.5546875" style="78" bestFit="1" customWidth="1"/>
    <col min="1783" max="1797" width="5" style="78" customWidth="1"/>
    <col min="1798" max="1806" width="0" style="78" hidden="1" customWidth="1"/>
    <col min="1807" max="1809" width="8" style="78" customWidth="1"/>
    <col min="1810" max="1810" width="2.33203125" style="78" customWidth="1"/>
    <col min="1811" max="1812" width="8" style="78" customWidth="1"/>
    <col min="1813" max="2037" width="8.88671875" style="78"/>
    <col min="2038" max="2038" width="14.5546875" style="78" bestFit="1" customWidth="1"/>
    <col min="2039" max="2053" width="5" style="78" customWidth="1"/>
    <col min="2054" max="2062" width="0" style="78" hidden="1" customWidth="1"/>
    <col min="2063" max="2065" width="8" style="78" customWidth="1"/>
    <col min="2066" max="2066" width="2.33203125" style="78" customWidth="1"/>
    <col min="2067" max="2068" width="8" style="78" customWidth="1"/>
    <col min="2069" max="2293" width="8.88671875" style="78"/>
    <col min="2294" max="2294" width="14.5546875" style="78" bestFit="1" customWidth="1"/>
    <col min="2295" max="2309" width="5" style="78" customWidth="1"/>
    <col min="2310" max="2318" width="0" style="78" hidden="1" customWidth="1"/>
    <col min="2319" max="2321" width="8" style="78" customWidth="1"/>
    <col min="2322" max="2322" width="2.33203125" style="78" customWidth="1"/>
    <col min="2323" max="2324" width="8" style="78" customWidth="1"/>
    <col min="2325" max="2549" width="8.88671875" style="78"/>
    <col min="2550" max="2550" width="14.5546875" style="78" bestFit="1" customWidth="1"/>
    <col min="2551" max="2565" width="5" style="78" customWidth="1"/>
    <col min="2566" max="2574" width="0" style="78" hidden="1" customWidth="1"/>
    <col min="2575" max="2577" width="8" style="78" customWidth="1"/>
    <col min="2578" max="2578" width="2.33203125" style="78" customWidth="1"/>
    <col min="2579" max="2580" width="8" style="78" customWidth="1"/>
    <col min="2581" max="2805" width="8.88671875" style="78"/>
    <col min="2806" max="2806" width="14.5546875" style="78" bestFit="1" customWidth="1"/>
    <col min="2807" max="2821" width="5" style="78" customWidth="1"/>
    <col min="2822" max="2830" width="0" style="78" hidden="1" customWidth="1"/>
    <col min="2831" max="2833" width="8" style="78" customWidth="1"/>
    <col min="2834" max="2834" width="2.33203125" style="78" customWidth="1"/>
    <col min="2835" max="2836" width="8" style="78" customWidth="1"/>
    <col min="2837" max="3061" width="8.88671875" style="78"/>
    <col min="3062" max="3062" width="14.5546875" style="78" bestFit="1" customWidth="1"/>
    <col min="3063" max="3077" width="5" style="78" customWidth="1"/>
    <col min="3078" max="3086" width="0" style="78" hidden="1" customWidth="1"/>
    <col min="3087" max="3089" width="8" style="78" customWidth="1"/>
    <col min="3090" max="3090" width="2.33203125" style="78" customWidth="1"/>
    <col min="3091" max="3092" width="8" style="78" customWidth="1"/>
    <col min="3093" max="3317" width="8.88671875" style="78"/>
    <col min="3318" max="3318" width="14.5546875" style="78" bestFit="1" customWidth="1"/>
    <col min="3319" max="3333" width="5" style="78" customWidth="1"/>
    <col min="3334" max="3342" width="0" style="78" hidden="1" customWidth="1"/>
    <col min="3343" max="3345" width="8" style="78" customWidth="1"/>
    <col min="3346" max="3346" width="2.33203125" style="78" customWidth="1"/>
    <col min="3347" max="3348" width="8" style="78" customWidth="1"/>
    <col min="3349" max="3573" width="8.88671875" style="78"/>
    <col min="3574" max="3574" width="14.5546875" style="78" bestFit="1" customWidth="1"/>
    <col min="3575" max="3589" width="5" style="78" customWidth="1"/>
    <col min="3590" max="3598" width="0" style="78" hidden="1" customWidth="1"/>
    <col min="3599" max="3601" width="8" style="78" customWidth="1"/>
    <col min="3602" max="3602" width="2.33203125" style="78" customWidth="1"/>
    <col min="3603" max="3604" width="8" style="78" customWidth="1"/>
    <col min="3605" max="3829" width="8.88671875" style="78"/>
    <col min="3830" max="3830" width="14.5546875" style="78" bestFit="1" customWidth="1"/>
    <col min="3831" max="3845" width="5" style="78" customWidth="1"/>
    <col min="3846" max="3854" width="0" style="78" hidden="1" customWidth="1"/>
    <col min="3855" max="3857" width="8" style="78" customWidth="1"/>
    <col min="3858" max="3858" width="2.33203125" style="78" customWidth="1"/>
    <col min="3859" max="3860" width="8" style="78" customWidth="1"/>
    <col min="3861" max="4085" width="8.88671875" style="78"/>
    <col min="4086" max="4086" width="14.5546875" style="78" bestFit="1" customWidth="1"/>
    <col min="4087" max="4101" width="5" style="78" customWidth="1"/>
    <col min="4102" max="4110" width="0" style="78" hidden="1" customWidth="1"/>
    <col min="4111" max="4113" width="8" style="78" customWidth="1"/>
    <col min="4114" max="4114" width="2.33203125" style="78" customWidth="1"/>
    <col min="4115" max="4116" width="8" style="78" customWidth="1"/>
    <col min="4117" max="4341" width="8.88671875" style="78"/>
    <col min="4342" max="4342" width="14.5546875" style="78" bestFit="1" customWidth="1"/>
    <col min="4343" max="4357" width="5" style="78" customWidth="1"/>
    <col min="4358" max="4366" width="0" style="78" hidden="1" customWidth="1"/>
    <col min="4367" max="4369" width="8" style="78" customWidth="1"/>
    <col min="4370" max="4370" width="2.33203125" style="78" customWidth="1"/>
    <col min="4371" max="4372" width="8" style="78" customWidth="1"/>
    <col min="4373" max="4597" width="8.88671875" style="78"/>
    <col min="4598" max="4598" width="14.5546875" style="78" bestFit="1" customWidth="1"/>
    <col min="4599" max="4613" width="5" style="78" customWidth="1"/>
    <col min="4614" max="4622" width="0" style="78" hidden="1" customWidth="1"/>
    <col min="4623" max="4625" width="8" style="78" customWidth="1"/>
    <col min="4626" max="4626" width="2.33203125" style="78" customWidth="1"/>
    <col min="4627" max="4628" width="8" style="78" customWidth="1"/>
    <col min="4629" max="4853" width="8.88671875" style="78"/>
    <col min="4854" max="4854" width="14.5546875" style="78" bestFit="1" customWidth="1"/>
    <col min="4855" max="4869" width="5" style="78" customWidth="1"/>
    <col min="4870" max="4878" width="0" style="78" hidden="1" customWidth="1"/>
    <col min="4879" max="4881" width="8" style="78" customWidth="1"/>
    <col min="4882" max="4882" width="2.33203125" style="78" customWidth="1"/>
    <col min="4883" max="4884" width="8" style="78" customWidth="1"/>
    <col min="4885" max="5109" width="8.88671875" style="78"/>
    <col min="5110" max="5110" width="14.5546875" style="78" bestFit="1" customWidth="1"/>
    <col min="5111" max="5125" width="5" style="78" customWidth="1"/>
    <col min="5126" max="5134" width="0" style="78" hidden="1" customWidth="1"/>
    <col min="5135" max="5137" width="8" style="78" customWidth="1"/>
    <col min="5138" max="5138" width="2.33203125" style="78" customWidth="1"/>
    <col min="5139" max="5140" width="8" style="78" customWidth="1"/>
    <col min="5141" max="5365" width="8.88671875" style="78"/>
    <col min="5366" max="5366" width="14.5546875" style="78" bestFit="1" customWidth="1"/>
    <col min="5367" max="5381" width="5" style="78" customWidth="1"/>
    <col min="5382" max="5390" width="0" style="78" hidden="1" customWidth="1"/>
    <col min="5391" max="5393" width="8" style="78" customWidth="1"/>
    <col min="5394" max="5394" width="2.33203125" style="78" customWidth="1"/>
    <col min="5395" max="5396" width="8" style="78" customWidth="1"/>
    <col min="5397" max="5621" width="8.88671875" style="78"/>
    <col min="5622" max="5622" width="14.5546875" style="78" bestFit="1" customWidth="1"/>
    <col min="5623" max="5637" width="5" style="78" customWidth="1"/>
    <col min="5638" max="5646" width="0" style="78" hidden="1" customWidth="1"/>
    <col min="5647" max="5649" width="8" style="78" customWidth="1"/>
    <col min="5650" max="5650" width="2.33203125" style="78" customWidth="1"/>
    <col min="5651" max="5652" width="8" style="78" customWidth="1"/>
    <col min="5653" max="5877" width="8.88671875" style="78"/>
    <col min="5878" max="5878" width="14.5546875" style="78" bestFit="1" customWidth="1"/>
    <col min="5879" max="5893" width="5" style="78" customWidth="1"/>
    <col min="5894" max="5902" width="0" style="78" hidden="1" customWidth="1"/>
    <col min="5903" max="5905" width="8" style="78" customWidth="1"/>
    <col min="5906" max="5906" width="2.33203125" style="78" customWidth="1"/>
    <col min="5907" max="5908" width="8" style="78" customWidth="1"/>
    <col min="5909" max="6133" width="8.88671875" style="78"/>
    <col min="6134" max="6134" width="14.5546875" style="78" bestFit="1" customWidth="1"/>
    <col min="6135" max="6149" width="5" style="78" customWidth="1"/>
    <col min="6150" max="6158" width="0" style="78" hidden="1" customWidth="1"/>
    <col min="6159" max="6161" width="8" style="78" customWidth="1"/>
    <col min="6162" max="6162" width="2.33203125" style="78" customWidth="1"/>
    <col min="6163" max="6164" width="8" style="78" customWidth="1"/>
    <col min="6165" max="6389" width="8.88671875" style="78"/>
    <col min="6390" max="6390" width="14.5546875" style="78" bestFit="1" customWidth="1"/>
    <col min="6391" max="6405" width="5" style="78" customWidth="1"/>
    <col min="6406" max="6414" width="0" style="78" hidden="1" customWidth="1"/>
    <col min="6415" max="6417" width="8" style="78" customWidth="1"/>
    <col min="6418" max="6418" width="2.33203125" style="78" customWidth="1"/>
    <col min="6419" max="6420" width="8" style="78" customWidth="1"/>
    <col min="6421" max="6645" width="8.88671875" style="78"/>
    <col min="6646" max="6646" width="14.5546875" style="78" bestFit="1" customWidth="1"/>
    <col min="6647" max="6661" width="5" style="78" customWidth="1"/>
    <col min="6662" max="6670" width="0" style="78" hidden="1" customWidth="1"/>
    <col min="6671" max="6673" width="8" style="78" customWidth="1"/>
    <col min="6674" max="6674" width="2.33203125" style="78" customWidth="1"/>
    <col min="6675" max="6676" width="8" style="78" customWidth="1"/>
    <col min="6677" max="6901" width="8.88671875" style="78"/>
    <col min="6902" max="6902" width="14.5546875" style="78" bestFit="1" customWidth="1"/>
    <col min="6903" max="6917" width="5" style="78" customWidth="1"/>
    <col min="6918" max="6926" width="0" style="78" hidden="1" customWidth="1"/>
    <col min="6927" max="6929" width="8" style="78" customWidth="1"/>
    <col min="6930" max="6930" width="2.33203125" style="78" customWidth="1"/>
    <col min="6931" max="6932" width="8" style="78" customWidth="1"/>
    <col min="6933" max="7157" width="8.88671875" style="78"/>
    <col min="7158" max="7158" width="14.5546875" style="78" bestFit="1" customWidth="1"/>
    <col min="7159" max="7173" width="5" style="78" customWidth="1"/>
    <col min="7174" max="7182" width="0" style="78" hidden="1" customWidth="1"/>
    <col min="7183" max="7185" width="8" style="78" customWidth="1"/>
    <col min="7186" max="7186" width="2.33203125" style="78" customWidth="1"/>
    <col min="7187" max="7188" width="8" style="78" customWidth="1"/>
    <col min="7189" max="7413" width="8.88671875" style="78"/>
    <col min="7414" max="7414" width="14.5546875" style="78" bestFit="1" customWidth="1"/>
    <col min="7415" max="7429" width="5" style="78" customWidth="1"/>
    <col min="7430" max="7438" width="0" style="78" hidden="1" customWidth="1"/>
    <col min="7439" max="7441" width="8" style="78" customWidth="1"/>
    <col min="7442" max="7442" width="2.33203125" style="78" customWidth="1"/>
    <col min="7443" max="7444" width="8" style="78" customWidth="1"/>
    <col min="7445" max="7669" width="8.88671875" style="78"/>
    <col min="7670" max="7670" width="14.5546875" style="78" bestFit="1" customWidth="1"/>
    <col min="7671" max="7685" width="5" style="78" customWidth="1"/>
    <col min="7686" max="7694" width="0" style="78" hidden="1" customWidth="1"/>
    <col min="7695" max="7697" width="8" style="78" customWidth="1"/>
    <col min="7698" max="7698" width="2.33203125" style="78" customWidth="1"/>
    <col min="7699" max="7700" width="8" style="78" customWidth="1"/>
    <col min="7701" max="7925" width="8.88671875" style="78"/>
    <col min="7926" max="7926" width="14.5546875" style="78" bestFit="1" customWidth="1"/>
    <col min="7927" max="7941" width="5" style="78" customWidth="1"/>
    <col min="7942" max="7950" width="0" style="78" hidden="1" customWidth="1"/>
    <col min="7951" max="7953" width="8" style="78" customWidth="1"/>
    <col min="7954" max="7954" width="2.33203125" style="78" customWidth="1"/>
    <col min="7955" max="7956" width="8" style="78" customWidth="1"/>
    <col min="7957" max="8181" width="8.88671875" style="78"/>
    <col min="8182" max="8182" width="14.5546875" style="78" bestFit="1" customWidth="1"/>
    <col min="8183" max="8197" width="5" style="78" customWidth="1"/>
    <col min="8198" max="8206" width="0" style="78" hidden="1" customWidth="1"/>
    <col min="8207" max="8209" width="8" style="78" customWidth="1"/>
    <col min="8210" max="8210" width="2.33203125" style="78" customWidth="1"/>
    <col min="8211" max="8212" width="8" style="78" customWidth="1"/>
    <col min="8213" max="8437" width="8.88671875" style="78"/>
    <col min="8438" max="8438" width="14.5546875" style="78" bestFit="1" customWidth="1"/>
    <col min="8439" max="8453" width="5" style="78" customWidth="1"/>
    <col min="8454" max="8462" width="0" style="78" hidden="1" customWidth="1"/>
    <col min="8463" max="8465" width="8" style="78" customWidth="1"/>
    <col min="8466" max="8466" width="2.33203125" style="78" customWidth="1"/>
    <col min="8467" max="8468" width="8" style="78" customWidth="1"/>
    <col min="8469" max="8693" width="8.88671875" style="78"/>
    <col min="8694" max="8694" width="14.5546875" style="78" bestFit="1" customWidth="1"/>
    <col min="8695" max="8709" width="5" style="78" customWidth="1"/>
    <col min="8710" max="8718" width="0" style="78" hidden="1" customWidth="1"/>
    <col min="8719" max="8721" width="8" style="78" customWidth="1"/>
    <col min="8722" max="8722" width="2.33203125" style="78" customWidth="1"/>
    <col min="8723" max="8724" width="8" style="78" customWidth="1"/>
    <col min="8725" max="8949" width="8.88671875" style="78"/>
    <col min="8950" max="8950" width="14.5546875" style="78" bestFit="1" customWidth="1"/>
    <col min="8951" max="8965" width="5" style="78" customWidth="1"/>
    <col min="8966" max="8974" width="0" style="78" hidden="1" customWidth="1"/>
    <col min="8975" max="8977" width="8" style="78" customWidth="1"/>
    <col min="8978" max="8978" width="2.33203125" style="78" customWidth="1"/>
    <col min="8979" max="8980" width="8" style="78" customWidth="1"/>
    <col min="8981" max="9205" width="8.88671875" style="78"/>
    <col min="9206" max="9206" width="14.5546875" style="78" bestFit="1" customWidth="1"/>
    <col min="9207" max="9221" width="5" style="78" customWidth="1"/>
    <col min="9222" max="9230" width="0" style="78" hidden="1" customWidth="1"/>
    <col min="9231" max="9233" width="8" style="78" customWidth="1"/>
    <col min="9234" max="9234" width="2.33203125" style="78" customWidth="1"/>
    <col min="9235" max="9236" width="8" style="78" customWidth="1"/>
    <col min="9237" max="9461" width="8.88671875" style="78"/>
    <col min="9462" max="9462" width="14.5546875" style="78" bestFit="1" customWidth="1"/>
    <col min="9463" max="9477" width="5" style="78" customWidth="1"/>
    <col min="9478" max="9486" width="0" style="78" hidden="1" customWidth="1"/>
    <col min="9487" max="9489" width="8" style="78" customWidth="1"/>
    <col min="9490" max="9490" width="2.33203125" style="78" customWidth="1"/>
    <col min="9491" max="9492" width="8" style="78" customWidth="1"/>
    <col min="9493" max="9717" width="8.88671875" style="78"/>
    <col min="9718" max="9718" width="14.5546875" style="78" bestFit="1" customWidth="1"/>
    <col min="9719" max="9733" width="5" style="78" customWidth="1"/>
    <col min="9734" max="9742" width="0" style="78" hidden="1" customWidth="1"/>
    <col min="9743" max="9745" width="8" style="78" customWidth="1"/>
    <col min="9746" max="9746" width="2.33203125" style="78" customWidth="1"/>
    <col min="9747" max="9748" width="8" style="78" customWidth="1"/>
    <col min="9749" max="9973" width="8.88671875" style="78"/>
    <col min="9974" max="9974" width="14.5546875" style="78" bestFit="1" customWidth="1"/>
    <col min="9975" max="9989" width="5" style="78" customWidth="1"/>
    <col min="9990" max="9998" width="0" style="78" hidden="1" customWidth="1"/>
    <col min="9999" max="10001" width="8" style="78" customWidth="1"/>
    <col min="10002" max="10002" width="2.33203125" style="78" customWidth="1"/>
    <col min="10003" max="10004" width="8" style="78" customWidth="1"/>
    <col min="10005" max="10229" width="8.88671875" style="78"/>
    <col min="10230" max="10230" width="14.5546875" style="78" bestFit="1" customWidth="1"/>
    <col min="10231" max="10245" width="5" style="78" customWidth="1"/>
    <col min="10246" max="10254" width="0" style="78" hidden="1" customWidth="1"/>
    <col min="10255" max="10257" width="8" style="78" customWidth="1"/>
    <col min="10258" max="10258" width="2.33203125" style="78" customWidth="1"/>
    <col min="10259" max="10260" width="8" style="78" customWidth="1"/>
    <col min="10261" max="10485" width="8.88671875" style="78"/>
    <col min="10486" max="10486" width="14.5546875" style="78" bestFit="1" customWidth="1"/>
    <col min="10487" max="10501" width="5" style="78" customWidth="1"/>
    <col min="10502" max="10510" width="0" style="78" hidden="1" customWidth="1"/>
    <col min="10511" max="10513" width="8" style="78" customWidth="1"/>
    <col min="10514" max="10514" width="2.33203125" style="78" customWidth="1"/>
    <col min="10515" max="10516" width="8" style="78" customWidth="1"/>
    <col min="10517" max="10741" width="8.88671875" style="78"/>
    <col min="10742" max="10742" width="14.5546875" style="78" bestFit="1" customWidth="1"/>
    <col min="10743" max="10757" width="5" style="78" customWidth="1"/>
    <col min="10758" max="10766" width="0" style="78" hidden="1" customWidth="1"/>
    <col min="10767" max="10769" width="8" style="78" customWidth="1"/>
    <col min="10770" max="10770" width="2.33203125" style="78" customWidth="1"/>
    <col min="10771" max="10772" width="8" style="78" customWidth="1"/>
    <col min="10773" max="10997" width="8.88671875" style="78"/>
    <col min="10998" max="10998" width="14.5546875" style="78" bestFit="1" customWidth="1"/>
    <col min="10999" max="11013" width="5" style="78" customWidth="1"/>
    <col min="11014" max="11022" width="0" style="78" hidden="1" customWidth="1"/>
    <col min="11023" max="11025" width="8" style="78" customWidth="1"/>
    <col min="11026" max="11026" width="2.33203125" style="78" customWidth="1"/>
    <col min="11027" max="11028" width="8" style="78" customWidth="1"/>
    <col min="11029" max="11253" width="8.88671875" style="78"/>
    <col min="11254" max="11254" width="14.5546875" style="78" bestFit="1" customWidth="1"/>
    <col min="11255" max="11269" width="5" style="78" customWidth="1"/>
    <col min="11270" max="11278" width="0" style="78" hidden="1" customWidth="1"/>
    <col min="11279" max="11281" width="8" style="78" customWidth="1"/>
    <col min="11282" max="11282" width="2.33203125" style="78" customWidth="1"/>
    <col min="11283" max="11284" width="8" style="78" customWidth="1"/>
    <col min="11285" max="11509" width="8.88671875" style="78"/>
    <col min="11510" max="11510" width="14.5546875" style="78" bestFit="1" customWidth="1"/>
    <col min="11511" max="11525" width="5" style="78" customWidth="1"/>
    <col min="11526" max="11534" width="0" style="78" hidden="1" customWidth="1"/>
    <col min="11535" max="11537" width="8" style="78" customWidth="1"/>
    <col min="11538" max="11538" width="2.33203125" style="78" customWidth="1"/>
    <col min="11539" max="11540" width="8" style="78" customWidth="1"/>
    <col min="11541" max="11765" width="8.88671875" style="78"/>
    <col min="11766" max="11766" width="14.5546875" style="78" bestFit="1" customWidth="1"/>
    <col min="11767" max="11781" width="5" style="78" customWidth="1"/>
    <col min="11782" max="11790" width="0" style="78" hidden="1" customWidth="1"/>
    <col min="11791" max="11793" width="8" style="78" customWidth="1"/>
    <col min="11794" max="11794" width="2.33203125" style="78" customWidth="1"/>
    <col min="11795" max="11796" width="8" style="78" customWidth="1"/>
    <col min="11797" max="12021" width="8.88671875" style="78"/>
    <col min="12022" max="12022" width="14.5546875" style="78" bestFit="1" customWidth="1"/>
    <col min="12023" max="12037" width="5" style="78" customWidth="1"/>
    <col min="12038" max="12046" width="0" style="78" hidden="1" customWidth="1"/>
    <col min="12047" max="12049" width="8" style="78" customWidth="1"/>
    <col min="12050" max="12050" width="2.33203125" style="78" customWidth="1"/>
    <col min="12051" max="12052" width="8" style="78" customWidth="1"/>
    <col min="12053" max="12277" width="8.88671875" style="78"/>
    <col min="12278" max="12278" width="14.5546875" style="78" bestFit="1" customWidth="1"/>
    <col min="12279" max="12293" width="5" style="78" customWidth="1"/>
    <col min="12294" max="12302" width="0" style="78" hidden="1" customWidth="1"/>
    <col min="12303" max="12305" width="8" style="78" customWidth="1"/>
    <col min="12306" max="12306" width="2.33203125" style="78" customWidth="1"/>
    <col min="12307" max="12308" width="8" style="78" customWidth="1"/>
    <col min="12309" max="12533" width="8.88671875" style="78"/>
    <col min="12534" max="12534" width="14.5546875" style="78" bestFit="1" customWidth="1"/>
    <col min="12535" max="12549" width="5" style="78" customWidth="1"/>
    <col min="12550" max="12558" width="0" style="78" hidden="1" customWidth="1"/>
    <col min="12559" max="12561" width="8" style="78" customWidth="1"/>
    <col min="12562" max="12562" width="2.33203125" style="78" customWidth="1"/>
    <col min="12563" max="12564" width="8" style="78" customWidth="1"/>
    <col min="12565" max="12789" width="8.88671875" style="78"/>
    <col min="12790" max="12790" width="14.5546875" style="78" bestFit="1" customWidth="1"/>
    <col min="12791" max="12805" width="5" style="78" customWidth="1"/>
    <col min="12806" max="12814" width="0" style="78" hidden="1" customWidth="1"/>
    <col min="12815" max="12817" width="8" style="78" customWidth="1"/>
    <col min="12818" max="12818" width="2.33203125" style="78" customWidth="1"/>
    <col min="12819" max="12820" width="8" style="78" customWidth="1"/>
    <col min="12821" max="13045" width="8.88671875" style="78"/>
    <col min="13046" max="13046" width="14.5546875" style="78" bestFit="1" customWidth="1"/>
    <col min="13047" max="13061" width="5" style="78" customWidth="1"/>
    <col min="13062" max="13070" width="0" style="78" hidden="1" customWidth="1"/>
    <col min="13071" max="13073" width="8" style="78" customWidth="1"/>
    <col min="13074" max="13074" width="2.33203125" style="78" customWidth="1"/>
    <col min="13075" max="13076" width="8" style="78" customWidth="1"/>
    <col min="13077" max="13301" width="8.88671875" style="78"/>
    <col min="13302" max="13302" width="14.5546875" style="78" bestFit="1" customWidth="1"/>
    <col min="13303" max="13317" width="5" style="78" customWidth="1"/>
    <col min="13318" max="13326" width="0" style="78" hidden="1" customWidth="1"/>
    <col min="13327" max="13329" width="8" style="78" customWidth="1"/>
    <col min="13330" max="13330" width="2.33203125" style="78" customWidth="1"/>
    <col min="13331" max="13332" width="8" style="78" customWidth="1"/>
    <col min="13333" max="13557" width="8.88671875" style="78"/>
    <col min="13558" max="13558" width="14.5546875" style="78" bestFit="1" customWidth="1"/>
    <col min="13559" max="13573" width="5" style="78" customWidth="1"/>
    <col min="13574" max="13582" width="0" style="78" hidden="1" customWidth="1"/>
    <col min="13583" max="13585" width="8" style="78" customWidth="1"/>
    <col min="13586" max="13586" width="2.33203125" style="78" customWidth="1"/>
    <col min="13587" max="13588" width="8" style="78" customWidth="1"/>
    <col min="13589" max="13813" width="8.88671875" style="78"/>
    <col min="13814" max="13814" width="14.5546875" style="78" bestFit="1" customWidth="1"/>
    <col min="13815" max="13829" width="5" style="78" customWidth="1"/>
    <col min="13830" max="13838" width="0" style="78" hidden="1" customWidth="1"/>
    <col min="13839" max="13841" width="8" style="78" customWidth="1"/>
    <col min="13842" max="13842" width="2.33203125" style="78" customWidth="1"/>
    <col min="13843" max="13844" width="8" style="78" customWidth="1"/>
    <col min="13845" max="14069" width="8.88671875" style="78"/>
    <col min="14070" max="14070" width="14.5546875" style="78" bestFit="1" customWidth="1"/>
    <col min="14071" max="14085" width="5" style="78" customWidth="1"/>
    <col min="14086" max="14094" width="0" style="78" hidden="1" customWidth="1"/>
    <col min="14095" max="14097" width="8" style="78" customWidth="1"/>
    <col min="14098" max="14098" width="2.33203125" style="78" customWidth="1"/>
    <col min="14099" max="14100" width="8" style="78" customWidth="1"/>
    <col min="14101" max="14325" width="8.88671875" style="78"/>
    <col min="14326" max="14326" width="14.5546875" style="78" bestFit="1" customWidth="1"/>
    <col min="14327" max="14341" width="5" style="78" customWidth="1"/>
    <col min="14342" max="14350" width="0" style="78" hidden="1" customWidth="1"/>
    <col min="14351" max="14353" width="8" style="78" customWidth="1"/>
    <col min="14354" max="14354" width="2.33203125" style="78" customWidth="1"/>
    <col min="14355" max="14356" width="8" style="78" customWidth="1"/>
    <col min="14357" max="14581" width="8.88671875" style="78"/>
    <col min="14582" max="14582" width="14.5546875" style="78" bestFit="1" customWidth="1"/>
    <col min="14583" max="14597" width="5" style="78" customWidth="1"/>
    <col min="14598" max="14606" width="0" style="78" hidden="1" customWidth="1"/>
    <col min="14607" max="14609" width="8" style="78" customWidth="1"/>
    <col min="14610" max="14610" width="2.33203125" style="78" customWidth="1"/>
    <col min="14611" max="14612" width="8" style="78" customWidth="1"/>
    <col min="14613" max="14837" width="8.88671875" style="78"/>
    <col min="14838" max="14838" width="14.5546875" style="78" bestFit="1" customWidth="1"/>
    <col min="14839" max="14853" width="5" style="78" customWidth="1"/>
    <col min="14854" max="14862" width="0" style="78" hidden="1" customWidth="1"/>
    <col min="14863" max="14865" width="8" style="78" customWidth="1"/>
    <col min="14866" max="14866" width="2.33203125" style="78" customWidth="1"/>
    <col min="14867" max="14868" width="8" style="78" customWidth="1"/>
    <col min="14869" max="15093" width="8.88671875" style="78"/>
    <col min="15094" max="15094" width="14.5546875" style="78" bestFit="1" customWidth="1"/>
    <col min="15095" max="15109" width="5" style="78" customWidth="1"/>
    <col min="15110" max="15118" width="0" style="78" hidden="1" customWidth="1"/>
    <col min="15119" max="15121" width="8" style="78" customWidth="1"/>
    <col min="15122" max="15122" width="2.33203125" style="78" customWidth="1"/>
    <col min="15123" max="15124" width="8" style="78" customWidth="1"/>
    <col min="15125" max="15349" width="8.88671875" style="78"/>
    <col min="15350" max="15350" width="14.5546875" style="78" bestFit="1" customWidth="1"/>
    <col min="15351" max="15365" width="5" style="78" customWidth="1"/>
    <col min="15366" max="15374" width="0" style="78" hidden="1" customWidth="1"/>
    <col min="15375" max="15377" width="8" style="78" customWidth="1"/>
    <col min="15378" max="15378" width="2.33203125" style="78" customWidth="1"/>
    <col min="15379" max="15380" width="8" style="78" customWidth="1"/>
    <col min="15381" max="15605" width="8.88671875" style="78"/>
    <col min="15606" max="15606" width="14.5546875" style="78" bestFit="1" customWidth="1"/>
    <col min="15607" max="15621" width="5" style="78" customWidth="1"/>
    <col min="15622" max="15630" width="0" style="78" hidden="1" customWidth="1"/>
    <col min="15631" max="15633" width="8" style="78" customWidth="1"/>
    <col min="15634" max="15634" width="2.33203125" style="78" customWidth="1"/>
    <col min="15635" max="15636" width="8" style="78" customWidth="1"/>
    <col min="15637" max="15861" width="8.88671875" style="78"/>
    <col min="15862" max="15862" width="14.5546875" style="78" bestFit="1" customWidth="1"/>
    <col min="15863" max="15877" width="5" style="78" customWidth="1"/>
    <col min="15878" max="15886" width="0" style="78" hidden="1" customWidth="1"/>
    <col min="15887" max="15889" width="8" style="78" customWidth="1"/>
    <col min="15890" max="15890" width="2.33203125" style="78" customWidth="1"/>
    <col min="15891" max="15892" width="8" style="78" customWidth="1"/>
    <col min="15893" max="16117" width="8.88671875" style="78"/>
    <col min="16118" max="16118" width="14.5546875" style="78" bestFit="1" customWidth="1"/>
    <col min="16119" max="16133" width="5" style="78" customWidth="1"/>
    <col min="16134" max="16142" width="0" style="78" hidden="1" customWidth="1"/>
    <col min="16143" max="16145" width="8" style="78" customWidth="1"/>
    <col min="16146" max="16146" width="2.33203125" style="78" customWidth="1"/>
    <col min="16147" max="16148" width="8" style="78" customWidth="1"/>
    <col min="16149" max="16384" width="8.88671875" style="78"/>
  </cols>
  <sheetData>
    <row r="1" spans="1:20" x14ac:dyDescent="0.3">
      <c r="A1" s="334" t="s">
        <v>75</v>
      </c>
      <c r="B1" s="335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8" t="s">
        <v>22</v>
      </c>
      <c r="P1" s="259" t="s">
        <v>23</v>
      </c>
      <c r="Q1" s="259" t="s">
        <v>24</v>
      </c>
      <c r="R1" s="259"/>
      <c r="S1" s="259"/>
      <c r="T1" s="261"/>
    </row>
    <row r="2" spans="1:20" ht="15" thickBot="1" x14ac:dyDescent="0.35">
      <c r="A2" s="336"/>
      <c r="B2" s="337"/>
      <c r="C2" s="244" t="str">
        <f>B3</f>
        <v>Kolín A</v>
      </c>
      <c r="D2" s="260"/>
      <c r="E2" s="262"/>
      <c r="F2" s="244" t="str">
        <f>B4</f>
        <v>Kolín B</v>
      </c>
      <c r="G2" s="260"/>
      <c r="H2" s="262"/>
      <c r="I2" s="244" t="str">
        <f>B5</f>
        <v>TJ Ostrava A</v>
      </c>
      <c r="J2" s="260"/>
      <c r="K2" s="262"/>
      <c r="L2" s="244" t="str">
        <f>B6</f>
        <v>Břeclav C</v>
      </c>
      <c r="M2" s="260"/>
      <c r="N2" s="262"/>
      <c r="O2" s="269"/>
      <c r="P2" s="260"/>
      <c r="Q2" s="260"/>
      <c r="R2" s="260"/>
      <c r="S2" s="260"/>
      <c r="T2" s="262"/>
    </row>
    <row r="3" spans="1:20" ht="21" x14ac:dyDescent="0.3">
      <c r="A3" s="18" t="s">
        <v>18</v>
      </c>
      <c r="B3" s="19" t="s">
        <v>43</v>
      </c>
      <c r="C3" s="225"/>
      <c r="D3" s="224"/>
      <c r="E3" s="223"/>
      <c r="F3" s="23">
        <v>14</v>
      </c>
      <c r="G3" s="24" t="s">
        <v>26</v>
      </c>
      <c r="H3" s="25">
        <v>15</v>
      </c>
      <c r="I3" s="23">
        <v>9</v>
      </c>
      <c r="J3" s="24" t="s">
        <v>26</v>
      </c>
      <c r="K3" s="25">
        <v>13</v>
      </c>
      <c r="L3" s="23">
        <v>11</v>
      </c>
      <c r="M3" s="24" t="s">
        <v>26</v>
      </c>
      <c r="N3" s="25">
        <v>21</v>
      </c>
      <c r="O3" s="98">
        <f>SUM(IF(C3&gt;E3,1,0),IF(F3&gt;H3,1,0),IF(I3&gt;K3,1,0),IF(L3&gt;N3,1,0))</f>
        <v>0</v>
      </c>
      <c r="P3" s="222">
        <v>4</v>
      </c>
      <c r="Q3" s="24">
        <f>C3+F3+I3+L3</f>
        <v>34</v>
      </c>
      <c r="R3" s="24" t="s">
        <v>26</v>
      </c>
      <c r="S3" s="24">
        <f>E3+H3+K3+N3</f>
        <v>49</v>
      </c>
      <c r="T3" s="25">
        <f>Q3/S3</f>
        <v>0.69387755102040816</v>
      </c>
    </row>
    <row r="4" spans="1:20" ht="21" x14ac:dyDescent="0.3">
      <c r="A4" s="34" t="s">
        <v>19</v>
      </c>
      <c r="B4" s="97" t="s">
        <v>49</v>
      </c>
      <c r="C4" s="95">
        <f>H3</f>
        <v>15</v>
      </c>
      <c r="D4" s="96" t="s">
        <v>26</v>
      </c>
      <c r="E4" s="94">
        <f>F3</f>
        <v>14</v>
      </c>
      <c r="F4" s="220"/>
      <c r="G4" s="219"/>
      <c r="H4" s="218"/>
      <c r="I4" s="90">
        <v>12</v>
      </c>
      <c r="J4" s="54" t="s">
        <v>26</v>
      </c>
      <c r="K4" s="89">
        <v>19</v>
      </c>
      <c r="L4" s="90">
        <v>20</v>
      </c>
      <c r="M4" s="54" t="s">
        <v>26</v>
      </c>
      <c r="N4" s="89">
        <v>9</v>
      </c>
      <c r="O4" s="88">
        <f>SUM(IF(C4&gt;E4,1,0),IF(F4&gt;H4,1,0),IF(I4&gt;K4,1,0),IF(L4&gt;N4,1,0))</f>
        <v>2</v>
      </c>
      <c r="P4" s="217">
        <v>2</v>
      </c>
      <c r="Q4" s="54">
        <f>C4+F4+I4+L4</f>
        <v>47</v>
      </c>
      <c r="R4" s="54" t="s">
        <v>26</v>
      </c>
      <c r="S4" s="54">
        <f>E4+H4+K4+N4</f>
        <v>42</v>
      </c>
      <c r="T4" s="89">
        <f>Q4/S4</f>
        <v>1.1190476190476191</v>
      </c>
    </row>
    <row r="5" spans="1:20" ht="21" x14ac:dyDescent="0.3">
      <c r="A5" s="34" t="s">
        <v>20</v>
      </c>
      <c r="B5" s="97" t="s">
        <v>137</v>
      </c>
      <c r="C5" s="95">
        <f>K3</f>
        <v>13</v>
      </c>
      <c r="D5" s="96" t="s">
        <v>26</v>
      </c>
      <c r="E5" s="94">
        <f>I3</f>
        <v>9</v>
      </c>
      <c r="F5" s="95">
        <f>K4</f>
        <v>19</v>
      </c>
      <c r="G5" s="96" t="s">
        <v>26</v>
      </c>
      <c r="H5" s="94">
        <f>I4</f>
        <v>12</v>
      </c>
      <c r="I5" s="220"/>
      <c r="J5" s="219"/>
      <c r="K5" s="218"/>
      <c r="L5" s="90">
        <v>25</v>
      </c>
      <c r="M5" s="54" t="s">
        <v>26</v>
      </c>
      <c r="N5" s="89">
        <v>7</v>
      </c>
      <c r="O5" s="88">
        <f>SUM(IF(C5&gt;E5,1,0),IF(F5&gt;H5,1,0),IF(I5&gt;K5,1,0),IF(L5&gt;N5,1,0))</f>
        <v>3</v>
      </c>
      <c r="P5" s="217">
        <v>1</v>
      </c>
      <c r="Q5" s="54">
        <f>C5+F5+I5+L5</f>
        <v>57</v>
      </c>
      <c r="R5" s="54" t="s">
        <v>26</v>
      </c>
      <c r="S5" s="54">
        <f>E5+H5+K5+N5</f>
        <v>28</v>
      </c>
      <c r="T5" s="89">
        <f>Q5/S5</f>
        <v>2.0357142857142856</v>
      </c>
    </row>
    <row r="6" spans="1:20" ht="21.6" thickBot="1" x14ac:dyDescent="0.35">
      <c r="A6" s="17" t="s">
        <v>21</v>
      </c>
      <c r="B6" s="55" t="s">
        <v>138</v>
      </c>
      <c r="C6" s="56">
        <f>N3</f>
        <v>21</v>
      </c>
      <c r="D6" s="57" t="s">
        <v>26</v>
      </c>
      <c r="E6" s="58">
        <f>L3</f>
        <v>11</v>
      </c>
      <c r="F6" s="56">
        <f>N4</f>
        <v>9</v>
      </c>
      <c r="G6" s="57" t="s">
        <v>26</v>
      </c>
      <c r="H6" s="58">
        <f>L4</f>
        <v>20</v>
      </c>
      <c r="I6" s="56">
        <f>N5</f>
        <v>7</v>
      </c>
      <c r="J6" s="57" t="s">
        <v>26</v>
      </c>
      <c r="K6" s="58">
        <f>L5</f>
        <v>25</v>
      </c>
      <c r="L6" s="215"/>
      <c r="M6" s="214"/>
      <c r="N6" s="213"/>
      <c r="O6" s="82">
        <f>SUM(IF(C6&gt;E6,1,0),IF(F6&gt;H6,1,0),IF(I6&gt;K6,1,0),IF(L6&gt;N6,1,0))</f>
        <v>1</v>
      </c>
      <c r="P6" s="212">
        <v>3</v>
      </c>
      <c r="Q6" s="80">
        <f>C6+F6+I6+L6</f>
        <v>37</v>
      </c>
      <c r="R6" s="80" t="s">
        <v>26</v>
      </c>
      <c r="S6" s="80">
        <f>E6+H6+K6+N6</f>
        <v>56</v>
      </c>
      <c r="T6" s="79">
        <f>Q6/S6</f>
        <v>0.6607142857142857</v>
      </c>
    </row>
  </sheetData>
  <mergeCells count="12">
    <mergeCell ref="P1:P2"/>
    <mergeCell ref="Q1:T2"/>
    <mergeCell ref="C2:E2"/>
    <mergeCell ref="F2:H2"/>
    <mergeCell ref="I2:K2"/>
    <mergeCell ref="L2:N2"/>
    <mergeCell ref="O1:O2"/>
    <mergeCell ref="A1:B2"/>
    <mergeCell ref="C1:E1"/>
    <mergeCell ref="F1:H1"/>
    <mergeCell ref="I1:K1"/>
    <mergeCell ref="L1:N1"/>
  </mergeCells>
  <pageMargins left="0.7" right="0.7" top="0.78740157499999996" bottom="0.78740157499999996" header="0.3" footer="0.3"/>
  <pageSetup paperSize="9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60EB7-D29D-46AD-9483-93BAF0B156C1}">
  <sheetPr>
    <tabColor theme="4" tint="0.59999389629810485"/>
  </sheetPr>
  <dimension ref="A1:W8"/>
  <sheetViews>
    <sheetView workbookViewId="0">
      <selection activeCell="S5" sqref="S5"/>
    </sheetView>
  </sheetViews>
  <sheetFormatPr defaultRowHeight="14.4" x14ac:dyDescent="0.3"/>
  <cols>
    <col min="2" max="2" width="14.5546875" bestFit="1" customWidth="1"/>
    <col min="3" max="17" width="5" customWidth="1"/>
    <col min="18" max="20" width="8" customWidth="1"/>
    <col min="21" max="21" width="2.33203125" customWidth="1"/>
    <col min="22" max="22" width="8" customWidth="1"/>
    <col min="23" max="23" width="12.44140625" customWidth="1"/>
    <col min="249" max="249" width="14.5546875" bestFit="1" customWidth="1"/>
    <col min="250" max="264" width="5" customWidth="1"/>
    <col min="265" max="273" width="0" hidden="1" customWidth="1"/>
    <col min="274" max="276" width="8" customWidth="1"/>
    <col min="277" max="277" width="2.33203125" customWidth="1"/>
    <col min="278" max="279" width="8" customWidth="1"/>
    <col min="505" max="505" width="14.5546875" bestFit="1" customWidth="1"/>
    <col min="506" max="520" width="5" customWidth="1"/>
    <col min="521" max="529" width="0" hidden="1" customWidth="1"/>
    <col min="530" max="532" width="8" customWidth="1"/>
    <col min="533" max="533" width="2.33203125" customWidth="1"/>
    <col min="534" max="535" width="8" customWidth="1"/>
    <col min="761" max="761" width="14.5546875" bestFit="1" customWidth="1"/>
    <col min="762" max="776" width="5" customWidth="1"/>
    <col min="777" max="785" width="0" hidden="1" customWidth="1"/>
    <col min="786" max="788" width="8" customWidth="1"/>
    <col min="789" max="789" width="2.33203125" customWidth="1"/>
    <col min="790" max="791" width="8" customWidth="1"/>
    <col min="1017" max="1017" width="14.5546875" bestFit="1" customWidth="1"/>
    <col min="1018" max="1032" width="5" customWidth="1"/>
    <col min="1033" max="1041" width="0" hidden="1" customWidth="1"/>
    <col min="1042" max="1044" width="8" customWidth="1"/>
    <col min="1045" max="1045" width="2.33203125" customWidth="1"/>
    <col min="1046" max="1047" width="8" customWidth="1"/>
    <col min="1273" max="1273" width="14.5546875" bestFit="1" customWidth="1"/>
    <col min="1274" max="1288" width="5" customWidth="1"/>
    <col min="1289" max="1297" width="0" hidden="1" customWidth="1"/>
    <col min="1298" max="1300" width="8" customWidth="1"/>
    <col min="1301" max="1301" width="2.33203125" customWidth="1"/>
    <col min="1302" max="1303" width="8" customWidth="1"/>
    <col min="1529" max="1529" width="14.5546875" bestFit="1" customWidth="1"/>
    <col min="1530" max="1544" width="5" customWidth="1"/>
    <col min="1545" max="1553" width="0" hidden="1" customWidth="1"/>
    <col min="1554" max="1556" width="8" customWidth="1"/>
    <col min="1557" max="1557" width="2.33203125" customWidth="1"/>
    <col min="1558" max="1559" width="8" customWidth="1"/>
    <col min="1785" max="1785" width="14.5546875" bestFit="1" customWidth="1"/>
    <col min="1786" max="1800" width="5" customWidth="1"/>
    <col min="1801" max="1809" width="0" hidden="1" customWidth="1"/>
    <col min="1810" max="1812" width="8" customWidth="1"/>
    <col min="1813" max="1813" width="2.33203125" customWidth="1"/>
    <col min="1814" max="1815" width="8" customWidth="1"/>
    <col min="2041" max="2041" width="14.5546875" bestFit="1" customWidth="1"/>
    <col min="2042" max="2056" width="5" customWidth="1"/>
    <col min="2057" max="2065" width="0" hidden="1" customWidth="1"/>
    <col min="2066" max="2068" width="8" customWidth="1"/>
    <col min="2069" max="2069" width="2.33203125" customWidth="1"/>
    <col min="2070" max="2071" width="8" customWidth="1"/>
    <col min="2297" max="2297" width="14.5546875" bestFit="1" customWidth="1"/>
    <col min="2298" max="2312" width="5" customWidth="1"/>
    <col min="2313" max="2321" width="0" hidden="1" customWidth="1"/>
    <col min="2322" max="2324" width="8" customWidth="1"/>
    <col min="2325" max="2325" width="2.33203125" customWidth="1"/>
    <col min="2326" max="2327" width="8" customWidth="1"/>
    <col min="2553" max="2553" width="14.5546875" bestFit="1" customWidth="1"/>
    <col min="2554" max="2568" width="5" customWidth="1"/>
    <col min="2569" max="2577" width="0" hidden="1" customWidth="1"/>
    <col min="2578" max="2580" width="8" customWidth="1"/>
    <col min="2581" max="2581" width="2.33203125" customWidth="1"/>
    <col min="2582" max="2583" width="8" customWidth="1"/>
    <col min="2809" max="2809" width="14.5546875" bestFit="1" customWidth="1"/>
    <col min="2810" max="2824" width="5" customWidth="1"/>
    <col min="2825" max="2833" width="0" hidden="1" customWidth="1"/>
    <col min="2834" max="2836" width="8" customWidth="1"/>
    <col min="2837" max="2837" width="2.33203125" customWidth="1"/>
    <col min="2838" max="2839" width="8" customWidth="1"/>
    <col min="3065" max="3065" width="14.5546875" bestFit="1" customWidth="1"/>
    <col min="3066" max="3080" width="5" customWidth="1"/>
    <col min="3081" max="3089" width="0" hidden="1" customWidth="1"/>
    <col min="3090" max="3092" width="8" customWidth="1"/>
    <col min="3093" max="3093" width="2.33203125" customWidth="1"/>
    <col min="3094" max="3095" width="8" customWidth="1"/>
    <col min="3321" max="3321" width="14.5546875" bestFit="1" customWidth="1"/>
    <col min="3322" max="3336" width="5" customWidth="1"/>
    <col min="3337" max="3345" width="0" hidden="1" customWidth="1"/>
    <col min="3346" max="3348" width="8" customWidth="1"/>
    <col min="3349" max="3349" width="2.33203125" customWidth="1"/>
    <col min="3350" max="3351" width="8" customWidth="1"/>
    <col min="3577" max="3577" width="14.5546875" bestFit="1" customWidth="1"/>
    <col min="3578" max="3592" width="5" customWidth="1"/>
    <col min="3593" max="3601" width="0" hidden="1" customWidth="1"/>
    <col min="3602" max="3604" width="8" customWidth="1"/>
    <col min="3605" max="3605" width="2.33203125" customWidth="1"/>
    <col min="3606" max="3607" width="8" customWidth="1"/>
    <col min="3833" max="3833" width="14.5546875" bestFit="1" customWidth="1"/>
    <col min="3834" max="3848" width="5" customWidth="1"/>
    <col min="3849" max="3857" width="0" hidden="1" customWidth="1"/>
    <col min="3858" max="3860" width="8" customWidth="1"/>
    <col min="3861" max="3861" width="2.33203125" customWidth="1"/>
    <col min="3862" max="3863" width="8" customWidth="1"/>
    <col min="4089" max="4089" width="14.5546875" bestFit="1" customWidth="1"/>
    <col min="4090" max="4104" width="5" customWidth="1"/>
    <col min="4105" max="4113" width="0" hidden="1" customWidth="1"/>
    <col min="4114" max="4116" width="8" customWidth="1"/>
    <col min="4117" max="4117" width="2.33203125" customWidth="1"/>
    <col min="4118" max="4119" width="8" customWidth="1"/>
    <col min="4345" max="4345" width="14.5546875" bestFit="1" customWidth="1"/>
    <col min="4346" max="4360" width="5" customWidth="1"/>
    <col min="4361" max="4369" width="0" hidden="1" customWidth="1"/>
    <col min="4370" max="4372" width="8" customWidth="1"/>
    <col min="4373" max="4373" width="2.33203125" customWidth="1"/>
    <col min="4374" max="4375" width="8" customWidth="1"/>
    <col min="4601" max="4601" width="14.5546875" bestFit="1" customWidth="1"/>
    <col min="4602" max="4616" width="5" customWidth="1"/>
    <col min="4617" max="4625" width="0" hidden="1" customWidth="1"/>
    <col min="4626" max="4628" width="8" customWidth="1"/>
    <col min="4629" max="4629" width="2.33203125" customWidth="1"/>
    <col min="4630" max="4631" width="8" customWidth="1"/>
    <col min="4857" max="4857" width="14.5546875" bestFit="1" customWidth="1"/>
    <col min="4858" max="4872" width="5" customWidth="1"/>
    <col min="4873" max="4881" width="0" hidden="1" customWidth="1"/>
    <col min="4882" max="4884" width="8" customWidth="1"/>
    <col min="4885" max="4885" width="2.33203125" customWidth="1"/>
    <col min="4886" max="4887" width="8" customWidth="1"/>
    <col min="5113" max="5113" width="14.5546875" bestFit="1" customWidth="1"/>
    <col min="5114" max="5128" width="5" customWidth="1"/>
    <col min="5129" max="5137" width="0" hidden="1" customWidth="1"/>
    <col min="5138" max="5140" width="8" customWidth="1"/>
    <col min="5141" max="5141" width="2.33203125" customWidth="1"/>
    <col min="5142" max="5143" width="8" customWidth="1"/>
    <col min="5369" max="5369" width="14.5546875" bestFit="1" customWidth="1"/>
    <col min="5370" max="5384" width="5" customWidth="1"/>
    <col min="5385" max="5393" width="0" hidden="1" customWidth="1"/>
    <col min="5394" max="5396" width="8" customWidth="1"/>
    <col min="5397" max="5397" width="2.33203125" customWidth="1"/>
    <col min="5398" max="5399" width="8" customWidth="1"/>
    <col min="5625" max="5625" width="14.5546875" bestFit="1" customWidth="1"/>
    <col min="5626" max="5640" width="5" customWidth="1"/>
    <col min="5641" max="5649" width="0" hidden="1" customWidth="1"/>
    <col min="5650" max="5652" width="8" customWidth="1"/>
    <col min="5653" max="5653" width="2.33203125" customWidth="1"/>
    <col min="5654" max="5655" width="8" customWidth="1"/>
    <col min="5881" max="5881" width="14.5546875" bestFit="1" customWidth="1"/>
    <col min="5882" max="5896" width="5" customWidth="1"/>
    <col min="5897" max="5905" width="0" hidden="1" customWidth="1"/>
    <col min="5906" max="5908" width="8" customWidth="1"/>
    <col min="5909" max="5909" width="2.33203125" customWidth="1"/>
    <col min="5910" max="5911" width="8" customWidth="1"/>
    <col min="6137" max="6137" width="14.5546875" bestFit="1" customWidth="1"/>
    <col min="6138" max="6152" width="5" customWidth="1"/>
    <col min="6153" max="6161" width="0" hidden="1" customWidth="1"/>
    <col min="6162" max="6164" width="8" customWidth="1"/>
    <col min="6165" max="6165" width="2.33203125" customWidth="1"/>
    <col min="6166" max="6167" width="8" customWidth="1"/>
    <col min="6393" max="6393" width="14.5546875" bestFit="1" customWidth="1"/>
    <col min="6394" max="6408" width="5" customWidth="1"/>
    <col min="6409" max="6417" width="0" hidden="1" customWidth="1"/>
    <col min="6418" max="6420" width="8" customWidth="1"/>
    <col min="6421" max="6421" width="2.33203125" customWidth="1"/>
    <col min="6422" max="6423" width="8" customWidth="1"/>
    <col min="6649" max="6649" width="14.5546875" bestFit="1" customWidth="1"/>
    <col min="6650" max="6664" width="5" customWidth="1"/>
    <col min="6665" max="6673" width="0" hidden="1" customWidth="1"/>
    <col min="6674" max="6676" width="8" customWidth="1"/>
    <col min="6677" max="6677" width="2.33203125" customWidth="1"/>
    <col min="6678" max="6679" width="8" customWidth="1"/>
    <col min="6905" max="6905" width="14.5546875" bestFit="1" customWidth="1"/>
    <col min="6906" max="6920" width="5" customWidth="1"/>
    <col min="6921" max="6929" width="0" hidden="1" customWidth="1"/>
    <col min="6930" max="6932" width="8" customWidth="1"/>
    <col min="6933" max="6933" width="2.33203125" customWidth="1"/>
    <col min="6934" max="6935" width="8" customWidth="1"/>
    <col min="7161" max="7161" width="14.5546875" bestFit="1" customWidth="1"/>
    <col min="7162" max="7176" width="5" customWidth="1"/>
    <col min="7177" max="7185" width="0" hidden="1" customWidth="1"/>
    <col min="7186" max="7188" width="8" customWidth="1"/>
    <col min="7189" max="7189" width="2.33203125" customWidth="1"/>
    <col min="7190" max="7191" width="8" customWidth="1"/>
    <col min="7417" max="7417" width="14.5546875" bestFit="1" customWidth="1"/>
    <col min="7418" max="7432" width="5" customWidth="1"/>
    <col min="7433" max="7441" width="0" hidden="1" customWidth="1"/>
    <col min="7442" max="7444" width="8" customWidth="1"/>
    <col min="7445" max="7445" width="2.33203125" customWidth="1"/>
    <col min="7446" max="7447" width="8" customWidth="1"/>
    <col min="7673" max="7673" width="14.5546875" bestFit="1" customWidth="1"/>
    <col min="7674" max="7688" width="5" customWidth="1"/>
    <col min="7689" max="7697" width="0" hidden="1" customWidth="1"/>
    <col min="7698" max="7700" width="8" customWidth="1"/>
    <col min="7701" max="7701" width="2.33203125" customWidth="1"/>
    <col min="7702" max="7703" width="8" customWidth="1"/>
    <col min="7929" max="7929" width="14.5546875" bestFit="1" customWidth="1"/>
    <col min="7930" max="7944" width="5" customWidth="1"/>
    <col min="7945" max="7953" width="0" hidden="1" customWidth="1"/>
    <col min="7954" max="7956" width="8" customWidth="1"/>
    <col min="7957" max="7957" width="2.33203125" customWidth="1"/>
    <col min="7958" max="7959" width="8" customWidth="1"/>
    <col min="8185" max="8185" width="14.5546875" bestFit="1" customWidth="1"/>
    <col min="8186" max="8200" width="5" customWidth="1"/>
    <col min="8201" max="8209" width="0" hidden="1" customWidth="1"/>
    <col min="8210" max="8212" width="8" customWidth="1"/>
    <col min="8213" max="8213" width="2.33203125" customWidth="1"/>
    <col min="8214" max="8215" width="8" customWidth="1"/>
    <col min="8441" max="8441" width="14.5546875" bestFit="1" customWidth="1"/>
    <col min="8442" max="8456" width="5" customWidth="1"/>
    <col min="8457" max="8465" width="0" hidden="1" customWidth="1"/>
    <col min="8466" max="8468" width="8" customWidth="1"/>
    <col min="8469" max="8469" width="2.33203125" customWidth="1"/>
    <col min="8470" max="8471" width="8" customWidth="1"/>
    <col min="8697" max="8697" width="14.5546875" bestFit="1" customWidth="1"/>
    <col min="8698" max="8712" width="5" customWidth="1"/>
    <col min="8713" max="8721" width="0" hidden="1" customWidth="1"/>
    <col min="8722" max="8724" width="8" customWidth="1"/>
    <col min="8725" max="8725" width="2.33203125" customWidth="1"/>
    <col min="8726" max="8727" width="8" customWidth="1"/>
    <col min="8953" max="8953" width="14.5546875" bestFit="1" customWidth="1"/>
    <col min="8954" max="8968" width="5" customWidth="1"/>
    <col min="8969" max="8977" width="0" hidden="1" customWidth="1"/>
    <col min="8978" max="8980" width="8" customWidth="1"/>
    <col min="8981" max="8981" width="2.33203125" customWidth="1"/>
    <col min="8982" max="8983" width="8" customWidth="1"/>
    <col min="9209" max="9209" width="14.5546875" bestFit="1" customWidth="1"/>
    <col min="9210" max="9224" width="5" customWidth="1"/>
    <col min="9225" max="9233" width="0" hidden="1" customWidth="1"/>
    <col min="9234" max="9236" width="8" customWidth="1"/>
    <col min="9237" max="9237" width="2.33203125" customWidth="1"/>
    <col min="9238" max="9239" width="8" customWidth="1"/>
    <col min="9465" max="9465" width="14.5546875" bestFit="1" customWidth="1"/>
    <col min="9466" max="9480" width="5" customWidth="1"/>
    <col min="9481" max="9489" width="0" hidden="1" customWidth="1"/>
    <col min="9490" max="9492" width="8" customWidth="1"/>
    <col min="9493" max="9493" width="2.33203125" customWidth="1"/>
    <col min="9494" max="9495" width="8" customWidth="1"/>
    <col min="9721" max="9721" width="14.5546875" bestFit="1" customWidth="1"/>
    <col min="9722" max="9736" width="5" customWidth="1"/>
    <col min="9737" max="9745" width="0" hidden="1" customWidth="1"/>
    <col min="9746" max="9748" width="8" customWidth="1"/>
    <col min="9749" max="9749" width="2.33203125" customWidth="1"/>
    <col min="9750" max="9751" width="8" customWidth="1"/>
    <col min="9977" max="9977" width="14.5546875" bestFit="1" customWidth="1"/>
    <col min="9978" max="9992" width="5" customWidth="1"/>
    <col min="9993" max="10001" width="0" hidden="1" customWidth="1"/>
    <col min="10002" max="10004" width="8" customWidth="1"/>
    <col min="10005" max="10005" width="2.33203125" customWidth="1"/>
    <col min="10006" max="10007" width="8" customWidth="1"/>
    <col min="10233" max="10233" width="14.5546875" bestFit="1" customWidth="1"/>
    <col min="10234" max="10248" width="5" customWidth="1"/>
    <col min="10249" max="10257" width="0" hidden="1" customWidth="1"/>
    <col min="10258" max="10260" width="8" customWidth="1"/>
    <col min="10261" max="10261" width="2.33203125" customWidth="1"/>
    <col min="10262" max="10263" width="8" customWidth="1"/>
    <col min="10489" max="10489" width="14.5546875" bestFit="1" customWidth="1"/>
    <col min="10490" max="10504" width="5" customWidth="1"/>
    <col min="10505" max="10513" width="0" hidden="1" customWidth="1"/>
    <col min="10514" max="10516" width="8" customWidth="1"/>
    <col min="10517" max="10517" width="2.33203125" customWidth="1"/>
    <col min="10518" max="10519" width="8" customWidth="1"/>
    <col min="10745" max="10745" width="14.5546875" bestFit="1" customWidth="1"/>
    <col min="10746" max="10760" width="5" customWidth="1"/>
    <col min="10761" max="10769" width="0" hidden="1" customWidth="1"/>
    <col min="10770" max="10772" width="8" customWidth="1"/>
    <col min="10773" max="10773" width="2.33203125" customWidth="1"/>
    <col min="10774" max="10775" width="8" customWidth="1"/>
    <col min="11001" max="11001" width="14.5546875" bestFit="1" customWidth="1"/>
    <col min="11002" max="11016" width="5" customWidth="1"/>
    <col min="11017" max="11025" width="0" hidden="1" customWidth="1"/>
    <col min="11026" max="11028" width="8" customWidth="1"/>
    <col min="11029" max="11029" width="2.33203125" customWidth="1"/>
    <col min="11030" max="11031" width="8" customWidth="1"/>
    <col min="11257" max="11257" width="14.5546875" bestFit="1" customWidth="1"/>
    <col min="11258" max="11272" width="5" customWidth="1"/>
    <col min="11273" max="11281" width="0" hidden="1" customWidth="1"/>
    <col min="11282" max="11284" width="8" customWidth="1"/>
    <col min="11285" max="11285" width="2.33203125" customWidth="1"/>
    <col min="11286" max="11287" width="8" customWidth="1"/>
    <col min="11513" max="11513" width="14.5546875" bestFit="1" customWidth="1"/>
    <col min="11514" max="11528" width="5" customWidth="1"/>
    <col min="11529" max="11537" width="0" hidden="1" customWidth="1"/>
    <col min="11538" max="11540" width="8" customWidth="1"/>
    <col min="11541" max="11541" width="2.33203125" customWidth="1"/>
    <col min="11542" max="11543" width="8" customWidth="1"/>
    <col min="11769" max="11769" width="14.5546875" bestFit="1" customWidth="1"/>
    <col min="11770" max="11784" width="5" customWidth="1"/>
    <col min="11785" max="11793" width="0" hidden="1" customWidth="1"/>
    <col min="11794" max="11796" width="8" customWidth="1"/>
    <col min="11797" max="11797" width="2.33203125" customWidth="1"/>
    <col min="11798" max="11799" width="8" customWidth="1"/>
    <col min="12025" max="12025" width="14.5546875" bestFit="1" customWidth="1"/>
    <col min="12026" max="12040" width="5" customWidth="1"/>
    <col min="12041" max="12049" width="0" hidden="1" customWidth="1"/>
    <col min="12050" max="12052" width="8" customWidth="1"/>
    <col min="12053" max="12053" width="2.33203125" customWidth="1"/>
    <col min="12054" max="12055" width="8" customWidth="1"/>
    <col min="12281" max="12281" width="14.5546875" bestFit="1" customWidth="1"/>
    <col min="12282" max="12296" width="5" customWidth="1"/>
    <col min="12297" max="12305" width="0" hidden="1" customWidth="1"/>
    <col min="12306" max="12308" width="8" customWidth="1"/>
    <col min="12309" max="12309" width="2.33203125" customWidth="1"/>
    <col min="12310" max="12311" width="8" customWidth="1"/>
    <col min="12537" max="12537" width="14.5546875" bestFit="1" customWidth="1"/>
    <col min="12538" max="12552" width="5" customWidth="1"/>
    <col min="12553" max="12561" width="0" hidden="1" customWidth="1"/>
    <col min="12562" max="12564" width="8" customWidth="1"/>
    <col min="12565" max="12565" width="2.33203125" customWidth="1"/>
    <col min="12566" max="12567" width="8" customWidth="1"/>
    <col min="12793" max="12793" width="14.5546875" bestFit="1" customWidth="1"/>
    <col min="12794" max="12808" width="5" customWidth="1"/>
    <col min="12809" max="12817" width="0" hidden="1" customWidth="1"/>
    <col min="12818" max="12820" width="8" customWidth="1"/>
    <col min="12821" max="12821" width="2.33203125" customWidth="1"/>
    <col min="12822" max="12823" width="8" customWidth="1"/>
    <col min="13049" max="13049" width="14.5546875" bestFit="1" customWidth="1"/>
    <col min="13050" max="13064" width="5" customWidth="1"/>
    <col min="13065" max="13073" width="0" hidden="1" customWidth="1"/>
    <col min="13074" max="13076" width="8" customWidth="1"/>
    <col min="13077" max="13077" width="2.33203125" customWidth="1"/>
    <col min="13078" max="13079" width="8" customWidth="1"/>
    <col min="13305" max="13305" width="14.5546875" bestFit="1" customWidth="1"/>
    <col min="13306" max="13320" width="5" customWidth="1"/>
    <col min="13321" max="13329" width="0" hidden="1" customWidth="1"/>
    <col min="13330" max="13332" width="8" customWidth="1"/>
    <col min="13333" max="13333" width="2.33203125" customWidth="1"/>
    <col min="13334" max="13335" width="8" customWidth="1"/>
    <col min="13561" max="13561" width="14.5546875" bestFit="1" customWidth="1"/>
    <col min="13562" max="13576" width="5" customWidth="1"/>
    <col min="13577" max="13585" width="0" hidden="1" customWidth="1"/>
    <col min="13586" max="13588" width="8" customWidth="1"/>
    <col min="13589" max="13589" width="2.33203125" customWidth="1"/>
    <col min="13590" max="13591" width="8" customWidth="1"/>
    <col min="13817" max="13817" width="14.5546875" bestFit="1" customWidth="1"/>
    <col min="13818" max="13832" width="5" customWidth="1"/>
    <col min="13833" max="13841" width="0" hidden="1" customWidth="1"/>
    <col min="13842" max="13844" width="8" customWidth="1"/>
    <col min="13845" max="13845" width="2.33203125" customWidth="1"/>
    <col min="13846" max="13847" width="8" customWidth="1"/>
    <col min="14073" max="14073" width="14.5546875" bestFit="1" customWidth="1"/>
    <col min="14074" max="14088" width="5" customWidth="1"/>
    <col min="14089" max="14097" width="0" hidden="1" customWidth="1"/>
    <col min="14098" max="14100" width="8" customWidth="1"/>
    <col min="14101" max="14101" width="2.33203125" customWidth="1"/>
    <col min="14102" max="14103" width="8" customWidth="1"/>
    <col min="14329" max="14329" width="14.5546875" bestFit="1" customWidth="1"/>
    <col min="14330" max="14344" width="5" customWidth="1"/>
    <col min="14345" max="14353" width="0" hidden="1" customWidth="1"/>
    <col min="14354" max="14356" width="8" customWidth="1"/>
    <col min="14357" max="14357" width="2.33203125" customWidth="1"/>
    <col min="14358" max="14359" width="8" customWidth="1"/>
    <col min="14585" max="14585" width="14.5546875" bestFit="1" customWidth="1"/>
    <col min="14586" max="14600" width="5" customWidth="1"/>
    <col min="14601" max="14609" width="0" hidden="1" customWidth="1"/>
    <col min="14610" max="14612" width="8" customWidth="1"/>
    <col min="14613" max="14613" width="2.33203125" customWidth="1"/>
    <col min="14614" max="14615" width="8" customWidth="1"/>
    <col min="14841" max="14841" width="14.5546875" bestFit="1" customWidth="1"/>
    <col min="14842" max="14856" width="5" customWidth="1"/>
    <col min="14857" max="14865" width="0" hidden="1" customWidth="1"/>
    <col min="14866" max="14868" width="8" customWidth="1"/>
    <col min="14869" max="14869" width="2.33203125" customWidth="1"/>
    <col min="14870" max="14871" width="8" customWidth="1"/>
    <col min="15097" max="15097" width="14.5546875" bestFit="1" customWidth="1"/>
    <col min="15098" max="15112" width="5" customWidth="1"/>
    <col min="15113" max="15121" width="0" hidden="1" customWidth="1"/>
    <col min="15122" max="15124" width="8" customWidth="1"/>
    <col min="15125" max="15125" width="2.33203125" customWidth="1"/>
    <col min="15126" max="15127" width="8" customWidth="1"/>
    <col min="15353" max="15353" width="14.5546875" bestFit="1" customWidth="1"/>
    <col min="15354" max="15368" width="5" customWidth="1"/>
    <col min="15369" max="15377" width="0" hidden="1" customWidth="1"/>
    <col min="15378" max="15380" width="8" customWidth="1"/>
    <col min="15381" max="15381" width="2.33203125" customWidth="1"/>
    <col min="15382" max="15383" width="8" customWidth="1"/>
    <col min="15609" max="15609" width="14.5546875" bestFit="1" customWidth="1"/>
    <col min="15610" max="15624" width="5" customWidth="1"/>
    <col min="15625" max="15633" width="0" hidden="1" customWidth="1"/>
    <col min="15634" max="15636" width="8" customWidth="1"/>
    <col min="15637" max="15637" width="2.33203125" customWidth="1"/>
    <col min="15638" max="15639" width="8" customWidth="1"/>
    <col min="15865" max="15865" width="14.5546875" bestFit="1" customWidth="1"/>
    <col min="15866" max="15880" width="5" customWidth="1"/>
    <col min="15881" max="15889" width="0" hidden="1" customWidth="1"/>
    <col min="15890" max="15892" width="8" customWidth="1"/>
    <col min="15893" max="15893" width="2.33203125" customWidth="1"/>
    <col min="15894" max="15895" width="8" customWidth="1"/>
    <col min="16121" max="16121" width="14.5546875" bestFit="1" customWidth="1"/>
    <col min="16122" max="16136" width="5" customWidth="1"/>
    <col min="16137" max="16145" width="0" hidden="1" customWidth="1"/>
    <col min="16146" max="16148" width="8" customWidth="1"/>
    <col min="16149" max="16149" width="2.33203125" customWidth="1"/>
    <col min="16150" max="16151" width="8" customWidth="1"/>
  </cols>
  <sheetData>
    <row r="1" spans="1:23" x14ac:dyDescent="0.3">
      <c r="A1" s="334" t="s">
        <v>140</v>
      </c>
      <c r="B1" s="335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7" t="s">
        <v>39</v>
      </c>
      <c r="P1" s="259"/>
      <c r="Q1" s="261"/>
      <c r="R1" s="268" t="s">
        <v>22</v>
      </c>
      <c r="S1" s="259" t="s">
        <v>23</v>
      </c>
      <c r="T1" s="259" t="s">
        <v>24</v>
      </c>
      <c r="U1" s="259"/>
      <c r="V1" s="259"/>
      <c r="W1" s="261"/>
    </row>
    <row r="2" spans="1:23" ht="15" thickBot="1" x14ac:dyDescent="0.35">
      <c r="A2" s="336"/>
      <c r="B2" s="337"/>
      <c r="C2" s="244" t="str">
        <f>B3</f>
        <v>Břeclav A</v>
      </c>
      <c r="D2" s="260"/>
      <c r="E2" s="262"/>
      <c r="F2" s="244" t="str">
        <f>B4</f>
        <v>Raškovice A</v>
      </c>
      <c r="G2" s="260"/>
      <c r="H2" s="262"/>
      <c r="I2" s="244" t="str">
        <f>B5</f>
        <v>TJ Ostrava A</v>
      </c>
      <c r="J2" s="260"/>
      <c r="K2" s="262"/>
      <c r="L2" s="244" t="str">
        <f>B6</f>
        <v>Polanka B</v>
      </c>
      <c r="M2" s="260"/>
      <c r="N2" s="262"/>
      <c r="O2" s="244" t="str">
        <f>B7</f>
        <v>Kolín B</v>
      </c>
      <c r="P2" s="260"/>
      <c r="Q2" s="262"/>
      <c r="R2" s="269"/>
      <c r="S2" s="260"/>
      <c r="T2" s="260"/>
      <c r="U2" s="260"/>
      <c r="V2" s="260"/>
      <c r="W2" s="262"/>
    </row>
    <row r="3" spans="1:23" ht="21" x14ac:dyDescent="0.3">
      <c r="A3" s="18" t="s">
        <v>18</v>
      </c>
      <c r="B3" s="19" t="s">
        <v>105</v>
      </c>
      <c r="C3" s="225"/>
      <c r="D3" s="224"/>
      <c r="E3" s="223"/>
      <c r="F3" s="23">
        <v>32</v>
      </c>
      <c r="G3" s="24" t="s">
        <v>26</v>
      </c>
      <c r="H3" s="25">
        <v>3</v>
      </c>
      <c r="I3" s="23">
        <v>31</v>
      </c>
      <c r="J3" s="24" t="s">
        <v>26</v>
      </c>
      <c r="K3" s="25">
        <v>9</v>
      </c>
      <c r="L3" s="23">
        <v>25</v>
      </c>
      <c r="M3" s="24" t="s">
        <v>26</v>
      </c>
      <c r="N3" s="25">
        <v>9</v>
      </c>
      <c r="O3" s="23">
        <v>27</v>
      </c>
      <c r="P3" s="24" t="s">
        <v>26</v>
      </c>
      <c r="Q3" s="25">
        <v>9</v>
      </c>
      <c r="R3" s="98">
        <f>SUM(IF(C3&gt;E3,1,0),IF(F3&gt;H3,1,0),IF(I3&gt;K3,1,0),IF(L3&gt;N3,1,0),IF(O3&gt;Q3,1,0))</f>
        <v>4</v>
      </c>
      <c r="S3" s="222">
        <v>1</v>
      </c>
      <c r="T3" s="24">
        <f>C3+F3+I3+L3+O3</f>
        <v>115</v>
      </c>
      <c r="U3" s="24" t="s">
        <v>26</v>
      </c>
      <c r="V3" s="24">
        <f>H3+K3+N3+Q3+E3</f>
        <v>30</v>
      </c>
      <c r="W3" s="25">
        <f>T3/V3</f>
        <v>3.8333333333333335</v>
      </c>
    </row>
    <row r="4" spans="1:23" ht="21" x14ac:dyDescent="0.3">
      <c r="A4" s="34" t="s">
        <v>19</v>
      </c>
      <c r="B4" s="97" t="s">
        <v>27</v>
      </c>
      <c r="C4" s="95">
        <f>H3</f>
        <v>3</v>
      </c>
      <c r="D4" s="96" t="s">
        <v>26</v>
      </c>
      <c r="E4" s="94">
        <f>F3</f>
        <v>32</v>
      </c>
      <c r="F4" s="220"/>
      <c r="G4" s="219"/>
      <c r="H4" s="218"/>
      <c r="I4" s="90">
        <v>11</v>
      </c>
      <c r="J4" s="54" t="s">
        <v>26</v>
      </c>
      <c r="K4" s="89">
        <v>19</v>
      </c>
      <c r="L4" s="90">
        <v>15</v>
      </c>
      <c r="M4" s="54" t="s">
        <v>26</v>
      </c>
      <c r="N4" s="89">
        <v>14</v>
      </c>
      <c r="O4" s="90">
        <v>18</v>
      </c>
      <c r="P4" s="54" t="s">
        <v>26</v>
      </c>
      <c r="Q4" s="89">
        <v>20</v>
      </c>
      <c r="R4" s="88">
        <f>SUM(IF(C4&gt;E4,1,0),IF(F4&gt;H4,1,0),IF(I4&gt;K4,1,0),IF(L4&gt;N4,1,0),IF(O4&gt;Q4,1,0))</f>
        <v>1</v>
      </c>
      <c r="S4" s="217">
        <v>5</v>
      </c>
      <c r="T4" s="54">
        <f>C4+F4+I4+L4+O4</f>
        <v>47</v>
      </c>
      <c r="U4" s="54" t="s">
        <v>26</v>
      </c>
      <c r="V4" s="54">
        <f>H4+K4+N4+Q4+E4</f>
        <v>85</v>
      </c>
      <c r="W4" s="89">
        <f>T4/V4</f>
        <v>0.55294117647058827</v>
      </c>
    </row>
    <row r="5" spans="1:23" ht="21" x14ac:dyDescent="0.3">
      <c r="A5" s="34" t="s">
        <v>20</v>
      </c>
      <c r="B5" s="97" t="s">
        <v>137</v>
      </c>
      <c r="C5" s="95">
        <f>K3</f>
        <v>9</v>
      </c>
      <c r="D5" s="96" t="s">
        <v>26</v>
      </c>
      <c r="E5" s="94">
        <f>I3</f>
        <v>31</v>
      </c>
      <c r="F5" s="95">
        <f>K4</f>
        <v>19</v>
      </c>
      <c r="G5" s="96" t="s">
        <v>26</v>
      </c>
      <c r="H5" s="94">
        <f>I4</f>
        <v>11</v>
      </c>
      <c r="I5" s="220"/>
      <c r="J5" s="219"/>
      <c r="K5" s="218"/>
      <c r="L5" s="90">
        <v>16</v>
      </c>
      <c r="M5" s="54" t="s">
        <v>26</v>
      </c>
      <c r="N5" s="89">
        <v>17</v>
      </c>
      <c r="O5" s="90">
        <v>22</v>
      </c>
      <c r="P5" s="54" t="s">
        <v>26</v>
      </c>
      <c r="Q5" s="89">
        <v>10</v>
      </c>
      <c r="R5" s="88">
        <f>SUM(IF(C5&gt;E5,1,0),IF(F5&gt;H5,1,0),IF(I5&gt;K5,1,0),IF(L5&gt;N5,1,0),IF(O5&gt;Q5,1,0))</f>
        <v>2</v>
      </c>
      <c r="S5" s="217">
        <v>2</v>
      </c>
      <c r="T5" s="54">
        <f>C5+F5+I5+L5+O5</f>
        <v>66</v>
      </c>
      <c r="U5" s="54" t="s">
        <v>26</v>
      </c>
      <c r="V5" s="54">
        <f>H5+K5+N5+Q5+E5</f>
        <v>69</v>
      </c>
      <c r="W5" s="89">
        <f>T5/V5</f>
        <v>0.95652173913043481</v>
      </c>
    </row>
    <row r="6" spans="1:23" ht="21" x14ac:dyDescent="0.3">
      <c r="A6" s="34" t="s">
        <v>21</v>
      </c>
      <c r="B6" s="97" t="s">
        <v>28</v>
      </c>
      <c r="C6" s="95">
        <f>N3</f>
        <v>9</v>
      </c>
      <c r="D6" s="96" t="s">
        <v>26</v>
      </c>
      <c r="E6" s="94">
        <f>L3</f>
        <v>25</v>
      </c>
      <c r="F6" s="95">
        <f>N4</f>
        <v>14</v>
      </c>
      <c r="G6" s="96" t="s">
        <v>26</v>
      </c>
      <c r="H6" s="94">
        <f>L4</f>
        <v>15</v>
      </c>
      <c r="I6" s="95">
        <f>N5</f>
        <v>17</v>
      </c>
      <c r="J6" s="96" t="s">
        <v>26</v>
      </c>
      <c r="K6" s="94">
        <f>L5</f>
        <v>16</v>
      </c>
      <c r="L6" s="220"/>
      <c r="M6" s="219"/>
      <c r="N6" s="218"/>
      <c r="O6" s="90">
        <v>20</v>
      </c>
      <c r="P6" s="54" t="s">
        <v>26</v>
      </c>
      <c r="Q6" s="89">
        <v>18</v>
      </c>
      <c r="R6" s="88">
        <f>SUM(IF(C6&gt;E6,1,0),IF(F6&gt;H6,1,0),IF(I6&gt;K6,1,0),IF(L6&gt;N6,1,0),IF(O6&gt;Q6,1,0))</f>
        <v>2</v>
      </c>
      <c r="S6" s="217">
        <v>3</v>
      </c>
      <c r="T6" s="54">
        <f>C6+F6+I6+L6+O6</f>
        <v>60</v>
      </c>
      <c r="U6" s="54" t="s">
        <v>26</v>
      </c>
      <c r="V6" s="54">
        <f>H6+K6+N6+Q6+E6</f>
        <v>74</v>
      </c>
      <c r="W6" s="89">
        <f>T6/V6</f>
        <v>0.81081081081081086</v>
      </c>
    </row>
    <row r="7" spans="1:23" ht="21.6" thickBot="1" x14ac:dyDescent="0.35">
      <c r="A7" s="17" t="s">
        <v>39</v>
      </c>
      <c r="B7" s="55" t="s">
        <v>49</v>
      </c>
      <c r="C7" s="56">
        <f>Q3</f>
        <v>9</v>
      </c>
      <c r="D7" s="57" t="s">
        <v>26</v>
      </c>
      <c r="E7" s="58">
        <f>O3</f>
        <v>27</v>
      </c>
      <c r="F7" s="56">
        <f>Q4</f>
        <v>20</v>
      </c>
      <c r="G7" s="57" t="s">
        <v>26</v>
      </c>
      <c r="H7" s="58">
        <f>O4</f>
        <v>18</v>
      </c>
      <c r="I7" s="56">
        <f>Q5</f>
        <v>10</v>
      </c>
      <c r="J7" s="57" t="s">
        <v>26</v>
      </c>
      <c r="K7" s="58">
        <f>O5</f>
        <v>22</v>
      </c>
      <c r="L7" s="56">
        <f>Q6</f>
        <v>18</v>
      </c>
      <c r="M7" s="57" t="s">
        <v>26</v>
      </c>
      <c r="N7" s="58">
        <f>O6</f>
        <v>20</v>
      </c>
      <c r="O7" s="215"/>
      <c r="P7" s="214"/>
      <c r="Q7" s="213"/>
      <c r="R7" s="82">
        <f>SUM(IF(C7&gt;E7,1,0),IF(F7&gt;H7,1,0),IF(I7&gt;K7,1,0),IF(L7&gt;N7,1,0),IF(O7&gt;Q7,1,0))</f>
        <v>1</v>
      </c>
      <c r="S7" s="212">
        <v>4</v>
      </c>
      <c r="T7" s="80">
        <f>C7+F7+I7+L7+O7</f>
        <v>57</v>
      </c>
      <c r="U7" s="80" t="s">
        <v>26</v>
      </c>
      <c r="V7" s="80">
        <f>H7+K7+N7+Q7+E7</f>
        <v>87</v>
      </c>
      <c r="W7" s="79">
        <f>T7/V7</f>
        <v>0.65517241379310343</v>
      </c>
    </row>
    <row r="8" spans="1:23" x14ac:dyDescent="0.3">
      <c r="B8" s="109"/>
    </row>
  </sheetData>
  <mergeCells count="14">
    <mergeCell ref="A1:B2"/>
    <mergeCell ref="C1:E1"/>
    <mergeCell ref="F1:H1"/>
    <mergeCell ref="I1:K1"/>
    <mergeCell ref="L1:N1"/>
    <mergeCell ref="S1:S2"/>
    <mergeCell ref="T1:W2"/>
    <mergeCell ref="C2:E2"/>
    <mergeCell ref="F2:H2"/>
    <mergeCell ref="I2:K2"/>
    <mergeCell ref="L2:N2"/>
    <mergeCell ref="O2:Q2"/>
    <mergeCell ref="O1:Q1"/>
    <mergeCell ref="R1:R2"/>
  </mergeCells>
  <pageMargins left="0.7" right="0.7" top="0.78740157499999996" bottom="0.78740157499999996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F2B2B-09C5-4708-B8F3-8D71526D735D}">
  <sheetPr>
    <tabColor theme="4" tint="0.59999389629810485"/>
    <pageSetUpPr fitToPage="1"/>
  </sheetPr>
  <dimension ref="A1:T6"/>
  <sheetViews>
    <sheetView workbookViewId="0">
      <selection activeCell="N13" sqref="N13"/>
    </sheetView>
  </sheetViews>
  <sheetFormatPr defaultRowHeight="14.4" x14ac:dyDescent="0.3"/>
  <cols>
    <col min="1" max="1" width="5.5546875" style="78" customWidth="1"/>
    <col min="2" max="2" width="20.44140625" style="78" customWidth="1"/>
    <col min="3" max="13" width="5" style="78" customWidth="1"/>
    <col min="14" max="14" width="5.33203125" style="78" customWidth="1"/>
    <col min="15" max="17" width="8" style="78" customWidth="1"/>
    <col min="18" max="18" width="2.33203125" style="78" customWidth="1"/>
    <col min="19" max="19" width="8" style="78" customWidth="1"/>
    <col min="20" max="20" width="10" style="78" customWidth="1"/>
    <col min="21" max="245" width="8.88671875" style="78"/>
    <col min="246" max="246" width="14.5546875" style="78" bestFit="1" customWidth="1"/>
    <col min="247" max="261" width="5" style="78" customWidth="1"/>
    <col min="262" max="270" width="0" style="78" hidden="1" customWidth="1"/>
    <col min="271" max="273" width="8" style="78" customWidth="1"/>
    <col min="274" max="274" width="2.33203125" style="78" customWidth="1"/>
    <col min="275" max="276" width="8" style="78" customWidth="1"/>
    <col min="277" max="501" width="8.88671875" style="78"/>
    <col min="502" max="502" width="14.5546875" style="78" bestFit="1" customWidth="1"/>
    <col min="503" max="517" width="5" style="78" customWidth="1"/>
    <col min="518" max="526" width="0" style="78" hidden="1" customWidth="1"/>
    <col min="527" max="529" width="8" style="78" customWidth="1"/>
    <col min="530" max="530" width="2.33203125" style="78" customWidth="1"/>
    <col min="531" max="532" width="8" style="78" customWidth="1"/>
    <col min="533" max="757" width="8.88671875" style="78"/>
    <col min="758" max="758" width="14.5546875" style="78" bestFit="1" customWidth="1"/>
    <col min="759" max="773" width="5" style="78" customWidth="1"/>
    <col min="774" max="782" width="0" style="78" hidden="1" customWidth="1"/>
    <col min="783" max="785" width="8" style="78" customWidth="1"/>
    <col min="786" max="786" width="2.33203125" style="78" customWidth="1"/>
    <col min="787" max="788" width="8" style="78" customWidth="1"/>
    <col min="789" max="1013" width="8.88671875" style="78"/>
    <col min="1014" max="1014" width="14.5546875" style="78" bestFit="1" customWidth="1"/>
    <col min="1015" max="1029" width="5" style="78" customWidth="1"/>
    <col min="1030" max="1038" width="0" style="78" hidden="1" customWidth="1"/>
    <col min="1039" max="1041" width="8" style="78" customWidth="1"/>
    <col min="1042" max="1042" width="2.33203125" style="78" customWidth="1"/>
    <col min="1043" max="1044" width="8" style="78" customWidth="1"/>
    <col min="1045" max="1269" width="8.88671875" style="78"/>
    <col min="1270" max="1270" width="14.5546875" style="78" bestFit="1" customWidth="1"/>
    <col min="1271" max="1285" width="5" style="78" customWidth="1"/>
    <col min="1286" max="1294" width="0" style="78" hidden="1" customWidth="1"/>
    <col min="1295" max="1297" width="8" style="78" customWidth="1"/>
    <col min="1298" max="1298" width="2.33203125" style="78" customWidth="1"/>
    <col min="1299" max="1300" width="8" style="78" customWidth="1"/>
    <col min="1301" max="1525" width="8.88671875" style="78"/>
    <col min="1526" max="1526" width="14.5546875" style="78" bestFit="1" customWidth="1"/>
    <col min="1527" max="1541" width="5" style="78" customWidth="1"/>
    <col min="1542" max="1550" width="0" style="78" hidden="1" customWidth="1"/>
    <col min="1551" max="1553" width="8" style="78" customWidth="1"/>
    <col min="1554" max="1554" width="2.33203125" style="78" customWidth="1"/>
    <col min="1555" max="1556" width="8" style="78" customWidth="1"/>
    <col min="1557" max="1781" width="8.88671875" style="78"/>
    <col min="1782" max="1782" width="14.5546875" style="78" bestFit="1" customWidth="1"/>
    <col min="1783" max="1797" width="5" style="78" customWidth="1"/>
    <col min="1798" max="1806" width="0" style="78" hidden="1" customWidth="1"/>
    <col min="1807" max="1809" width="8" style="78" customWidth="1"/>
    <col min="1810" max="1810" width="2.33203125" style="78" customWidth="1"/>
    <col min="1811" max="1812" width="8" style="78" customWidth="1"/>
    <col min="1813" max="2037" width="8.88671875" style="78"/>
    <col min="2038" max="2038" width="14.5546875" style="78" bestFit="1" customWidth="1"/>
    <col min="2039" max="2053" width="5" style="78" customWidth="1"/>
    <col min="2054" max="2062" width="0" style="78" hidden="1" customWidth="1"/>
    <col min="2063" max="2065" width="8" style="78" customWidth="1"/>
    <col min="2066" max="2066" width="2.33203125" style="78" customWidth="1"/>
    <col min="2067" max="2068" width="8" style="78" customWidth="1"/>
    <col min="2069" max="2293" width="8.88671875" style="78"/>
    <col min="2294" max="2294" width="14.5546875" style="78" bestFit="1" customWidth="1"/>
    <col min="2295" max="2309" width="5" style="78" customWidth="1"/>
    <col min="2310" max="2318" width="0" style="78" hidden="1" customWidth="1"/>
    <col min="2319" max="2321" width="8" style="78" customWidth="1"/>
    <col min="2322" max="2322" width="2.33203125" style="78" customWidth="1"/>
    <col min="2323" max="2324" width="8" style="78" customWidth="1"/>
    <col min="2325" max="2549" width="8.88671875" style="78"/>
    <col min="2550" max="2550" width="14.5546875" style="78" bestFit="1" customWidth="1"/>
    <col min="2551" max="2565" width="5" style="78" customWidth="1"/>
    <col min="2566" max="2574" width="0" style="78" hidden="1" customWidth="1"/>
    <col min="2575" max="2577" width="8" style="78" customWidth="1"/>
    <col min="2578" max="2578" width="2.33203125" style="78" customWidth="1"/>
    <col min="2579" max="2580" width="8" style="78" customWidth="1"/>
    <col min="2581" max="2805" width="8.88671875" style="78"/>
    <col min="2806" max="2806" width="14.5546875" style="78" bestFit="1" customWidth="1"/>
    <col min="2807" max="2821" width="5" style="78" customWidth="1"/>
    <col min="2822" max="2830" width="0" style="78" hidden="1" customWidth="1"/>
    <col min="2831" max="2833" width="8" style="78" customWidth="1"/>
    <col min="2834" max="2834" width="2.33203125" style="78" customWidth="1"/>
    <col min="2835" max="2836" width="8" style="78" customWidth="1"/>
    <col min="2837" max="3061" width="8.88671875" style="78"/>
    <col min="3062" max="3062" width="14.5546875" style="78" bestFit="1" customWidth="1"/>
    <col min="3063" max="3077" width="5" style="78" customWidth="1"/>
    <col min="3078" max="3086" width="0" style="78" hidden="1" customWidth="1"/>
    <col min="3087" max="3089" width="8" style="78" customWidth="1"/>
    <col min="3090" max="3090" width="2.33203125" style="78" customWidth="1"/>
    <col min="3091" max="3092" width="8" style="78" customWidth="1"/>
    <col min="3093" max="3317" width="8.88671875" style="78"/>
    <col min="3318" max="3318" width="14.5546875" style="78" bestFit="1" customWidth="1"/>
    <col min="3319" max="3333" width="5" style="78" customWidth="1"/>
    <col min="3334" max="3342" width="0" style="78" hidden="1" customWidth="1"/>
    <col min="3343" max="3345" width="8" style="78" customWidth="1"/>
    <col min="3346" max="3346" width="2.33203125" style="78" customWidth="1"/>
    <col min="3347" max="3348" width="8" style="78" customWidth="1"/>
    <col min="3349" max="3573" width="8.88671875" style="78"/>
    <col min="3574" max="3574" width="14.5546875" style="78" bestFit="1" customWidth="1"/>
    <col min="3575" max="3589" width="5" style="78" customWidth="1"/>
    <col min="3590" max="3598" width="0" style="78" hidden="1" customWidth="1"/>
    <col min="3599" max="3601" width="8" style="78" customWidth="1"/>
    <col min="3602" max="3602" width="2.33203125" style="78" customWidth="1"/>
    <col min="3603" max="3604" width="8" style="78" customWidth="1"/>
    <col min="3605" max="3829" width="8.88671875" style="78"/>
    <col min="3830" max="3830" width="14.5546875" style="78" bestFit="1" customWidth="1"/>
    <col min="3831" max="3845" width="5" style="78" customWidth="1"/>
    <col min="3846" max="3854" width="0" style="78" hidden="1" customWidth="1"/>
    <col min="3855" max="3857" width="8" style="78" customWidth="1"/>
    <col min="3858" max="3858" width="2.33203125" style="78" customWidth="1"/>
    <col min="3859" max="3860" width="8" style="78" customWidth="1"/>
    <col min="3861" max="4085" width="8.88671875" style="78"/>
    <col min="4086" max="4086" width="14.5546875" style="78" bestFit="1" customWidth="1"/>
    <col min="4087" max="4101" width="5" style="78" customWidth="1"/>
    <col min="4102" max="4110" width="0" style="78" hidden="1" customWidth="1"/>
    <col min="4111" max="4113" width="8" style="78" customWidth="1"/>
    <col min="4114" max="4114" width="2.33203125" style="78" customWidth="1"/>
    <col min="4115" max="4116" width="8" style="78" customWidth="1"/>
    <col min="4117" max="4341" width="8.88671875" style="78"/>
    <col min="4342" max="4342" width="14.5546875" style="78" bestFit="1" customWidth="1"/>
    <col min="4343" max="4357" width="5" style="78" customWidth="1"/>
    <col min="4358" max="4366" width="0" style="78" hidden="1" customWidth="1"/>
    <col min="4367" max="4369" width="8" style="78" customWidth="1"/>
    <col min="4370" max="4370" width="2.33203125" style="78" customWidth="1"/>
    <col min="4371" max="4372" width="8" style="78" customWidth="1"/>
    <col min="4373" max="4597" width="8.88671875" style="78"/>
    <col min="4598" max="4598" width="14.5546875" style="78" bestFit="1" customWidth="1"/>
    <col min="4599" max="4613" width="5" style="78" customWidth="1"/>
    <col min="4614" max="4622" width="0" style="78" hidden="1" customWidth="1"/>
    <col min="4623" max="4625" width="8" style="78" customWidth="1"/>
    <col min="4626" max="4626" width="2.33203125" style="78" customWidth="1"/>
    <col min="4627" max="4628" width="8" style="78" customWidth="1"/>
    <col min="4629" max="4853" width="8.88671875" style="78"/>
    <col min="4854" max="4854" width="14.5546875" style="78" bestFit="1" customWidth="1"/>
    <col min="4855" max="4869" width="5" style="78" customWidth="1"/>
    <col min="4870" max="4878" width="0" style="78" hidden="1" customWidth="1"/>
    <col min="4879" max="4881" width="8" style="78" customWidth="1"/>
    <col min="4882" max="4882" width="2.33203125" style="78" customWidth="1"/>
    <col min="4883" max="4884" width="8" style="78" customWidth="1"/>
    <col min="4885" max="5109" width="8.88671875" style="78"/>
    <col min="5110" max="5110" width="14.5546875" style="78" bestFit="1" customWidth="1"/>
    <col min="5111" max="5125" width="5" style="78" customWidth="1"/>
    <col min="5126" max="5134" width="0" style="78" hidden="1" customWidth="1"/>
    <col min="5135" max="5137" width="8" style="78" customWidth="1"/>
    <col min="5138" max="5138" width="2.33203125" style="78" customWidth="1"/>
    <col min="5139" max="5140" width="8" style="78" customWidth="1"/>
    <col min="5141" max="5365" width="8.88671875" style="78"/>
    <col min="5366" max="5366" width="14.5546875" style="78" bestFit="1" customWidth="1"/>
    <col min="5367" max="5381" width="5" style="78" customWidth="1"/>
    <col min="5382" max="5390" width="0" style="78" hidden="1" customWidth="1"/>
    <col min="5391" max="5393" width="8" style="78" customWidth="1"/>
    <col min="5394" max="5394" width="2.33203125" style="78" customWidth="1"/>
    <col min="5395" max="5396" width="8" style="78" customWidth="1"/>
    <col min="5397" max="5621" width="8.88671875" style="78"/>
    <col min="5622" max="5622" width="14.5546875" style="78" bestFit="1" customWidth="1"/>
    <col min="5623" max="5637" width="5" style="78" customWidth="1"/>
    <col min="5638" max="5646" width="0" style="78" hidden="1" customWidth="1"/>
    <col min="5647" max="5649" width="8" style="78" customWidth="1"/>
    <col min="5650" max="5650" width="2.33203125" style="78" customWidth="1"/>
    <col min="5651" max="5652" width="8" style="78" customWidth="1"/>
    <col min="5653" max="5877" width="8.88671875" style="78"/>
    <col min="5878" max="5878" width="14.5546875" style="78" bestFit="1" customWidth="1"/>
    <col min="5879" max="5893" width="5" style="78" customWidth="1"/>
    <col min="5894" max="5902" width="0" style="78" hidden="1" customWidth="1"/>
    <col min="5903" max="5905" width="8" style="78" customWidth="1"/>
    <col min="5906" max="5906" width="2.33203125" style="78" customWidth="1"/>
    <col min="5907" max="5908" width="8" style="78" customWidth="1"/>
    <col min="5909" max="6133" width="8.88671875" style="78"/>
    <col min="6134" max="6134" width="14.5546875" style="78" bestFit="1" customWidth="1"/>
    <col min="6135" max="6149" width="5" style="78" customWidth="1"/>
    <col min="6150" max="6158" width="0" style="78" hidden="1" customWidth="1"/>
    <col min="6159" max="6161" width="8" style="78" customWidth="1"/>
    <col min="6162" max="6162" width="2.33203125" style="78" customWidth="1"/>
    <col min="6163" max="6164" width="8" style="78" customWidth="1"/>
    <col min="6165" max="6389" width="8.88671875" style="78"/>
    <col min="6390" max="6390" width="14.5546875" style="78" bestFit="1" customWidth="1"/>
    <col min="6391" max="6405" width="5" style="78" customWidth="1"/>
    <col min="6406" max="6414" width="0" style="78" hidden="1" customWidth="1"/>
    <col min="6415" max="6417" width="8" style="78" customWidth="1"/>
    <col min="6418" max="6418" width="2.33203125" style="78" customWidth="1"/>
    <col min="6419" max="6420" width="8" style="78" customWidth="1"/>
    <col min="6421" max="6645" width="8.88671875" style="78"/>
    <col min="6646" max="6646" width="14.5546875" style="78" bestFit="1" customWidth="1"/>
    <col min="6647" max="6661" width="5" style="78" customWidth="1"/>
    <col min="6662" max="6670" width="0" style="78" hidden="1" customWidth="1"/>
    <col min="6671" max="6673" width="8" style="78" customWidth="1"/>
    <col min="6674" max="6674" width="2.33203125" style="78" customWidth="1"/>
    <col min="6675" max="6676" width="8" style="78" customWidth="1"/>
    <col min="6677" max="6901" width="8.88671875" style="78"/>
    <col min="6902" max="6902" width="14.5546875" style="78" bestFit="1" customWidth="1"/>
    <col min="6903" max="6917" width="5" style="78" customWidth="1"/>
    <col min="6918" max="6926" width="0" style="78" hidden="1" customWidth="1"/>
    <col min="6927" max="6929" width="8" style="78" customWidth="1"/>
    <col min="6930" max="6930" width="2.33203125" style="78" customWidth="1"/>
    <col min="6931" max="6932" width="8" style="78" customWidth="1"/>
    <col min="6933" max="7157" width="8.88671875" style="78"/>
    <col min="7158" max="7158" width="14.5546875" style="78" bestFit="1" customWidth="1"/>
    <col min="7159" max="7173" width="5" style="78" customWidth="1"/>
    <col min="7174" max="7182" width="0" style="78" hidden="1" customWidth="1"/>
    <col min="7183" max="7185" width="8" style="78" customWidth="1"/>
    <col min="7186" max="7186" width="2.33203125" style="78" customWidth="1"/>
    <col min="7187" max="7188" width="8" style="78" customWidth="1"/>
    <col min="7189" max="7413" width="8.88671875" style="78"/>
    <col min="7414" max="7414" width="14.5546875" style="78" bestFit="1" customWidth="1"/>
    <col min="7415" max="7429" width="5" style="78" customWidth="1"/>
    <col min="7430" max="7438" width="0" style="78" hidden="1" customWidth="1"/>
    <col min="7439" max="7441" width="8" style="78" customWidth="1"/>
    <col min="7442" max="7442" width="2.33203125" style="78" customWidth="1"/>
    <col min="7443" max="7444" width="8" style="78" customWidth="1"/>
    <col min="7445" max="7669" width="8.88671875" style="78"/>
    <col min="7670" max="7670" width="14.5546875" style="78" bestFit="1" customWidth="1"/>
    <col min="7671" max="7685" width="5" style="78" customWidth="1"/>
    <col min="7686" max="7694" width="0" style="78" hidden="1" customWidth="1"/>
    <col min="7695" max="7697" width="8" style="78" customWidth="1"/>
    <col min="7698" max="7698" width="2.33203125" style="78" customWidth="1"/>
    <col min="7699" max="7700" width="8" style="78" customWidth="1"/>
    <col min="7701" max="7925" width="8.88671875" style="78"/>
    <col min="7926" max="7926" width="14.5546875" style="78" bestFit="1" customWidth="1"/>
    <col min="7927" max="7941" width="5" style="78" customWidth="1"/>
    <col min="7942" max="7950" width="0" style="78" hidden="1" customWidth="1"/>
    <col min="7951" max="7953" width="8" style="78" customWidth="1"/>
    <col min="7954" max="7954" width="2.33203125" style="78" customWidth="1"/>
    <col min="7955" max="7956" width="8" style="78" customWidth="1"/>
    <col min="7957" max="8181" width="8.88671875" style="78"/>
    <col min="8182" max="8182" width="14.5546875" style="78" bestFit="1" customWidth="1"/>
    <col min="8183" max="8197" width="5" style="78" customWidth="1"/>
    <col min="8198" max="8206" width="0" style="78" hidden="1" customWidth="1"/>
    <col min="8207" max="8209" width="8" style="78" customWidth="1"/>
    <col min="8210" max="8210" width="2.33203125" style="78" customWidth="1"/>
    <col min="8211" max="8212" width="8" style="78" customWidth="1"/>
    <col min="8213" max="8437" width="8.88671875" style="78"/>
    <col min="8438" max="8438" width="14.5546875" style="78" bestFit="1" customWidth="1"/>
    <col min="8439" max="8453" width="5" style="78" customWidth="1"/>
    <col min="8454" max="8462" width="0" style="78" hidden="1" customWidth="1"/>
    <col min="8463" max="8465" width="8" style="78" customWidth="1"/>
    <col min="8466" max="8466" width="2.33203125" style="78" customWidth="1"/>
    <col min="8467" max="8468" width="8" style="78" customWidth="1"/>
    <col min="8469" max="8693" width="8.88671875" style="78"/>
    <col min="8694" max="8694" width="14.5546875" style="78" bestFit="1" customWidth="1"/>
    <col min="8695" max="8709" width="5" style="78" customWidth="1"/>
    <col min="8710" max="8718" width="0" style="78" hidden="1" customWidth="1"/>
    <col min="8719" max="8721" width="8" style="78" customWidth="1"/>
    <col min="8722" max="8722" width="2.33203125" style="78" customWidth="1"/>
    <col min="8723" max="8724" width="8" style="78" customWidth="1"/>
    <col min="8725" max="8949" width="8.88671875" style="78"/>
    <col min="8950" max="8950" width="14.5546875" style="78" bestFit="1" customWidth="1"/>
    <col min="8951" max="8965" width="5" style="78" customWidth="1"/>
    <col min="8966" max="8974" width="0" style="78" hidden="1" customWidth="1"/>
    <col min="8975" max="8977" width="8" style="78" customWidth="1"/>
    <col min="8978" max="8978" width="2.33203125" style="78" customWidth="1"/>
    <col min="8979" max="8980" width="8" style="78" customWidth="1"/>
    <col min="8981" max="9205" width="8.88671875" style="78"/>
    <col min="9206" max="9206" width="14.5546875" style="78" bestFit="1" customWidth="1"/>
    <col min="9207" max="9221" width="5" style="78" customWidth="1"/>
    <col min="9222" max="9230" width="0" style="78" hidden="1" customWidth="1"/>
    <col min="9231" max="9233" width="8" style="78" customWidth="1"/>
    <col min="9234" max="9234" width="2.33203125" style="78" customWidth="1"/>
    <col min="9235" max="9236" width="8" style="78" customWidth="1"/>
    <col min="9237" max="9461" width="8.88671875" style="78"/>
    <col min="9462" max="9462" width="14.5546875" style="78" bestFit="1" customWidth="1"/>
    <col min="9463" max="9477" width="5" style="78" customWidth="1"/>
    <col min="9478" max="9486" width="0" style="78" hidden="1" customWidth="1"/>
    <col min="9487" max="9489" width="8" style="78" customWidth="1"/>
    <col min="9490" max="9490" width="2.33203125" style="78" customWidth="1"/>
    <col min="9491" max="9492" width="8" style="78" customWidth="1"/>
    <col min="9493" max="9717" width="8.88671875" style="78"/>
    <col min="9718" max="9718" width="14.5546875" style="78" bestFit="1" customWidth="1"/>
    <col min="9719" max="9733" width="5" style="78" customWidth="1"/>
    <col min="9734" max="9742" width="0" style="78" hidden="1" customWidth="1"/>
    <col min="9743" max="9745" width="8" style="78" customWidth="1"/>
    <col min="9746" max="9746" width="2.33203125" style="78" customWidth="1"/>
    <col min="9747" max="9748" width="8" style="78" customWidth="1"/>
    <col min="9749" max="9973" width="8.88671875" style="78"/>
    <col min="9974" max="9974" width="14.5546875" style="78" bestFit="1" customWidth="1"/>
    <col min="9975" max="9989" width="5" style="78" customWidth="1"/>
    <col min="9990" max="9998" width="0" style="78" hidden="1" customWidth="1"/>
    <col min="9999" max="10001" width="8" style="78" customWidth="1"/>
    <col min="10002" max="10002" width="2.33203125" style="78" customWidth="1"/>
    <col min="10003" max="10004" width="8" style="78" customWidth="1"/>
    <col min="10005" max="10229" width="8.88671875" style="78"/>
    <col min="10230" max="10230" width="14.5546875" style="78" bestFit="1" customWidth="1"/>
    <col min="10231" max="10245" width="5" style="78" customWidth="1"/>
    <col min="10246" max="10254" width="0" style="78" hidden="1" customWidth="1"/>
    <col min="10255" max="10257" width="8" style="78" customWidth="1"/>
    <col min="10258" max="10258" width="2.33203125" style="78" customWidth="1"/>
    <col min="10259" max="10260" width="8" style="78" customWidth="1"/>
    <col min="10261" max="10485" width="8.88671875" style="78"/>
    <col min="10486" max="10486" width="14.5546875" style="78" bestFit="1" customWidth="1"/>
    <col min="10487" max="10501" width="5" style="78" customWidth="1"/>
    <col min="10502" max="10510" width="0" style="78" hidden="1" customWidth="1"/>
    <col min="10511" max="10513" width="8" style="78" customWidth="1"/>
    <col min="10514" max="10514" width="2.33203125" style="78" customWidth="1"/>
    <col min="10515" max="10516" width="8" style="78" customWidth="1"/>
    <col min="10517" max="10741" width="8.88671875" style="78"/>
    <col min="10742" max="10742" width="14.5546875" style="78" bestFit="1" customWidth="1"/>
    <col min="10743" max="10757" width="5" style="78" customWidth="1"/>
    <col min="10758" max="10766" width="0" style="78" hidden="1" customWidth="1"/>
    <col min="10767" max="10769" width="8" style="78" customWidth="1"/>
    <col min="10770" max="10770" width="2.33203125" style="78" customWidth="1"/>
    <col min="10771" max="10772" width="8" style="78" customWidth="1"/>
    <col min="10773" max="10997" width="8.88671875" style="78"/>
    <col min="10998" max="10998" width="14.5546875" style="78" bestFit="1" customWidth="1"/>
    <col min="10999" max="11013" width="5" style="78" customWidth="1"/>
    <col min="11014" max="11022" width="0" style="78" hidden="1" customWidth="1"/>
    <col min="11023" max="11025" width="8" style="78" customWidth="1"/>
    <col min="11026" max="11026" width="2.33203125" style="78" customWidth="1"/>
    <col min="11027" max="11028" width="8" style="78" customWidth="1"/>
    <col min="11029" max="11253" width="8.88671875" style="78"/>
    <col min="11254" max="11254" width="14.5546875" style="78" bestFit="1" customWidth="1"/>
    <col min="11255" max="11269" width="5" style="78" customWidth="1"/>
    <col min="11270" max="11278" width="0" style="78" hidden="1" customWidth="1"/>
    <col min="11279" max="11281" width="8" style="78" customWidth="1"/>
    <col min="11282" max="11282" width="2.33203125" style="78" customWidth="1"/>
    <col min="11283" max="11284" width="8" style="78" customWidth="1"/>
    <col min="11285" max="11509" width="8.88671875" style="78"/>
    <col min="11510" max="11510" width="14.5546875" style="78" bestFit="1" customWidth="1"/>
    <col min="11511" max="11525" width="5" style="78" customWidth="1"/>
    <col min="11526" max="11534" width="0" style="78" hidden="1" customWidth="1"/>
    <col min="11535" max="11537" width="8" style="78" customWidth="1"/>
    <col min="11538" max="11538" width="2.33203125" style="78" customWidth="1"/>
    <col min="11539" max="11540" width="8" style="78" customWidth="1"/>
    <col min="11541" max="11765" width="8.88671875" style="78"/>
    <col min="11766" max="11766" width="14.5546875" style="78" bestFit="1" customWidth="1"/>
    <col min="11767" max="11781" width="5" style="78" customWidth="1"/>
    <col min="11782" max="11790" width="0" style="78" hidden="1" customWidth="1"/>
    <col min="11791" max="11793" width="8" style="78" customWidth="1"/>
    <col min="11794" max="11794" width="2.33203125" style="78" customWidth="1"/>
    <col min="11795" max="11796" width="8" style="78" customWidth="1"/>
    <col min="11797" max="12021" width="8.88671875" style="78"/>
    <col min="12022" max="12022" width="14.5546875" style="78" bestFit="1" customWidth="1"/>
    <col min="12023" max="12037" width="5" style="78" customWidth="1"/>
    <col min="12038" max="12046" width="0" style="78" hidden="1" customWidth="1"/>
    <col min="12047" max="12049" width="8" style="78" customWidth="1"/>
    <col min="12050" max="12050" width="2.33203125" style="78" customWidth="1"/>
    <col min="12051" max="12052" width="8" style="78" customWidth="1"/>
    <col min="12053" max="12277" width="8.88671875" style="78"/>
    <col min="12278" max="12278" width="14.5546875" style="78" bestFit="1" customWidth="1"/>
    <col min="12279" max="12293" width="5" style="78" customWidth="1"/>
    <col min="12294" max="12302" width="0" style="78" hidden="1" customWidth="1"/>
    <col min="12303" max="12305" width="8" style="78" customWidth="1"/>
    <col min="12306" max="12306" width="2.33203125" style="78" customWidth="1"/>
    <col min="12307" max="12308" width="8" style="78" customWidth="1"/>
    <col min="12309" max="12533" width="8.88671875" style="78"/>
    <col min="12534" max="12534" width="14.5546875" style="78" bestFit="1" customWidth="1"/>
    <col min="12535" max="12549" width="5" style="78" customWidth="1"/>
    <col min="12550" max="12558" width="0" style="78" hidden="1" customWidth="1"/>
    <col min="12559" max="12561" width="8" style="78" customWidth="1"/>
    <col min="12562" max="12562" width="2.33203125" style="78" customWidth="1"/>
    <col min="12563" max="12564" width="8" style="78" customWidth="1"/>
    <col min="12565" max="12789" width="8.88671875" style="78"/>
    <col min="12790" max="12790" width="14.5546875" style="78" bestFit="1" customWidth="1"/>
    <col min="12791" max="12805" width="5" style="78" customWidth="1"/>
    <col min="12806" max="12814" width="0" style="78" hidden="1" customWidth="1"/>
    <col min="12815" max="12817" width="8" style="78" customWidth="1"/>
    <col min="12818" max="12818" width="2.33203125" style="78" customWidth="1"/>
    <col min="12819" max="12820" width="8" style="78" customWidth="1"/>
    <col min="12821" max="13045" width="8.88671875" style="78"/>
    <col min="13046" max="13046" width="14.5546875" style="78" bestFit="1" customWidth="1"/>
    <col min="13047" max="13061" width="5" style="78" customWidth="1"/>
    <col min="13062" max="13070" width="0" style="78" hidden="1" customWidth="1"/>
    <col min="13071" max="13073" width="8" style="78" customWidth="1"/>
    <col min="13074" max="13074" width="2.33203125" style="78" customWidth="1"/>
    <col min="13075" max="13076" width="8" style="78" customWidth="1"/>
    <col min="13077" max="13301" width="8.88671875" style="78"/>
    <col min="13302" max="13302" width="14.5546875" style="78" bestFit="1" customWidth="1"/>
    <col min="13303" max="13317" width="5" style="78" customWidth="1"/>
    <col min="13318" max="13326" width="0" style="78" hidden="1" customWidth="1"/>
    <col min="13327" max="13329" width="8" style="78" customWidth="1"/>
    <col min="13330" max="13330" width="2.33203125" style="78" customWidth="1"/>
    <col min="13331" max="13332" width="8" style="78" customWidth="1"/>
    <col min="13333" max="13557" width="8.88671875" style="78"/>
    <col min="13558" max="13558" width="14.5546875" style="78" bestFit="1" customWidth="1"/>
    <col min="13559" max="13573" width="5" style="78" customWidth="1"/>
    <col min="13574" max="13582" width="0" style="78" hidden="1" customWidth="1"/>
    <col min="13583" max="13585" width="8" style="78" customWidth="1"/>
    <col min="13586" max="13586" width="2.33203125" style="78" customWidth="1"/>
    <col min="13587" max="13588" width="8" style="78" customWidth="1"/>
    <col min="13589" max="13813" width="8.88671875" style="78"/>
    <col min="13814" max="13814" width="14.5546875" style="78" bestFit="1" customWidth="1"/>
    <col min="13815" max="13829" width="5" style="78" customWidth="1"/>
    <col min="13830" max="13838" width="0" style="78" hidden="1" customWidth="1"/>
    <col min="13839" max="13841" width="8" style="78" customWidth="1"/>
    <col min="13842" max="13842" width="2.33203125" style="78" customWidth="1"/>
    <col min="13843" max="13844" width="8" style="78" customWidth="1"/>
    <col min="13845" max="14069" width="8.88671875" style="78"/>
    <col min="14070" max="14070" width="14.5546875" style="78" bestFit="1" customWidth="1"/>
    <col min="14071" max="14085" width="5" style="78" customWidth="1"/>
    <col min="14086" max="14094" width="0" style="78" hidden="1" customWidth="1"/>
    <col min="14095" max="14097" width="8" style="78" customWidth="1"/>
    <col min="14098" max="14098" width="2.33203125" style="78" customWidth="1"/>
    <col min="14099" max="14100" width="8" style="78" customWidth="1"/>
    <col min="14101" max="14325" width="8.88671875" style="78"/>
    <col min="14326" max="14326" width="14.5546875" style="78" bestFit="1" customWidth="1"/>
    <col min="14327" max="14341" width="5" style="78" customWidth="1"/>
    <col min="14342" max="14350" width="0" style="78" hidden="1" customWidth="1"/>
    <col min="14351" max="14353" width="8" style="78" customWidth="1"/>
    <col min="14354" max="14354" width="2.33203125" style="78" customWidth="1"/>
    <col min="14355" max="14356" width="8" style="78" customWidth="1"/>
    <col min="14357" max="14581" width="8.88671875" style="78"/>
    <col min="14582" max="14582" width="14.5546875" style="78" bestFit="1" customWidth="1"/>
    <col min="14583" max="14597" width="5" style="78" customWidth="1"/>
    <col min="14598" max="14606" width="0" style="78" hidden="1" customWidth="1"/>
    <col min="14607" max="14609" width="8" style="78" customWidth="1"/>
    <col min="14610" max="14610" width="2.33203125" style="78" customWidth="1"/>
    <col min="14611" max="14612" width="8" style="78" customWidth="1"/>
    <col min="14613" max="14837" width="8.88671875" style="78"/>
    <col min="14838" max="14838" width="14.5546875" style="78" bestFit="1" customWidth="1"/>
    <col min="14839" max="14853" width="5" style="78" customWidth="1"/>
    <col min="14854" max="14862" width="0" style="78" hidden="1" customWidth="1"/>
    <col min="14863" max="14865" width="8" style="78" customWidth="1"/>
    <col min="14866" max="14866" width="2.33203125" style="78" customWidth="1"/>
    <col min="14867" max="14868" width="8" style="78" customWidth="1"/>
    <col min="14869" max="15093" width="8.88671875" style="78"/>
    <col min="15094" max="15094" width="14.5546875" style="78" bestFit="1" customWidth="1"/>
    <col min="15095" max="15109" width="5" style="78" customWidth="1"/>
    <col min="15110" max="15118" width="0" style="78" hidden="1" customWidth="1"/>
    <col min="15119" max="15121" width="8" style="78" customWidth="1"/>
    <col min="15122" max="15122" width="2.33203125" style="78" customWidth="1"/>
    <col min="15123" max="15124" width="8" style="78" customWidth="1"/>
    <col min="15125" max="15349" width="8.88671875" style="78"/>
    <col min="15350" max="15350" width="14.5546875" style="78" bestFit="1" customWidth="1"/>
    <col min="15351" max="15365" width="5" style="78" customWidth="1"/>
    <col min="15366" max="15374" width="0" style="78" hidden="1" customWidth="1"/>
    <col min="15375" max="15377" width="8" style="78" customWidth="1"/>
    <col min="15378" max="15378" width="2.33203125" style="78" customWidth="1"/>
    <col min="15379" max="15380" width="8" style="78" customWidth="1"/>
    <col min="15381" max="15605" width="8.88671875" style="78"/>
    <col min="15606" max="15606" width="14.5546875" style="78" bestFit="1" customWidth="1"/>
    <col min="15607" max="15621" width="5" style="78" customWidth="1"/>
    <col min="15622" max="15630" width="0" style="78" hidden="1" customWidth="1"/>
    <col min="15631" max="15633" width="8" style="78" customWidth="1"/>
    <col min="15634" max="15634" width="2.33203125" style="78" customWidth="1"/>
    <col min="15635" max="15636" width="8" style="78" customWidth="1"/>
    <col min="15637" max="15861" width="8.88671875" style="78"/>
    <col min="15862" max="15862" width="14.5546875" style="78" bestFit="1" customWidth="1"/>
    <col min="15863" max="15877" width="5" style="78" customWidth="1"/>
    <col min="15878" max="15886" width="0" style="78" hidden="1" customWidth="1"/>
    <col min="15887" max="15889" width="8" style="78" customWidth="1"/>
    <col min="15890" max="15890" width="2.33203125" style="78" customWidth="1"/>
    <col min="15891" max="15892" width="8" style="78" customWidth="1"/>
    <col min="15893" max="16117" width="8.88671875" style="78"/>
    <col min="16118" max="16118" width="14.5546875" style="78" bestFit="1" customWidth="1"/>
    <col min="16119" max="16133" width="5" style="78" customWidth="1"/>
    <col min="16134" max="16142" width="0" style="78" hidden="1" customWidth="1"/>
    <col min="16143" max="16145" width="8" style="78" customWidth="1"/>
    <col min="16146" max="16146" width="2.33203125" style="78" customWidth="1"/>
    <col min="16147" max="16148" width="8" style="78" customWidth="1"/>
    <col min="16149" max="16384" width="8.88671875" style="78"/>
  </cols>
  <sheetData>
    <row r="1" spans="1:20" x14ac:dyDescent="0.3">
      <c r="A1" s="334" t="s">
        <v>141</v>
      </c>
      <c r="B1" s="335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8" t="s">
        <v>22</v>
      </c>
      <c r="P1" s="259" t="s">
        <v>23</v>
      </c>
      <c r="Q1" s="259" t="s">
        <v>24</v>
      </c>
      <c r="R1" s="259"/>
      <c r="S1" s="259"/>
      <c r="T1" s="261"/>
    </row>
    <row r="2" spans="1:20" ht="15" thickBot="1" x14ac:dyDescent="0.35">
      <c r="A2" s="336"/>
      <c r="B2" s="337"/>
      <c r="C2" s="244" t="str">
        <f>B3</f>
        <v>Polanka A</v>
      </c>
      <c r="D2" s="260"/>
      <c r="E2" s="262"/>
      <c r="F2" s="244" t="str">
        <f>B4</f>
        <v>Břeclav B</v>
      </c>
      <c r="G2" s="260"/>
      <c r="H2" s="262"/>
      <c r="I2" s="244" t="str">
        <f>B5</f>
        <v>Kvasiny A</v>
      </c>
      <c r="J2" s="260"/>
      <c r="K2" s="262"/>
      <c r="L2" s="244" t="str">
        <f>B6</f>
        <v>Břeclav C</v>
      </c>
      <c r="M2" s="260"/>
      <c r="N2" s="262"/>
      <c r="O2" s="269"/>
      <c r="P2" s="260"/>
      <c r="Q2" s="260"/>
      <c r="R2" s="260"/>
      <c r="S2" s="260"/>
      <c r="T2" s="262"/>
    </row>
    <row r="3" spans="1:20" ht="21" x14ac:dyDescent="0.3">
      <c r="A3" s="18" t="s">
        <v>18</v>
      </c>
      <c r="B3" s="19" t="s">
        <v>29</v>
      </c>
      <c r="C3" s="225"/>
      <c r="D3" s="224"/>
      <c r="E3" s="223"/>
      <c r="F3" s="23">
        <v>15</v>
      </c>
      <c r="G3" s="24" t="s">
        <v>26</v>
      </c>
      <c r="H3" s="25">
        <v>14</v>
      </c>
      <c r="I3" s="23">
        <v>25</v>
      </c>
      <c r="J3" s="24" t="s">
        <v>26</v>
      </c>
      <c r="K3" s="25">
        <v>15</v>
      </c>
      <c r="L3" s="23">
        <v>24</v>
      </c>
      <c r="M3" s="24" t="s">
        <v>26</v>
      </c>
      <c r="N3" s="25">
        <v>21</v>
      </c>
      <c r="O3" s="98">
        <f>SUM(IF(C3&gt;E3,1,0),IF(F3&gt;H3,1,0),IF(I3&gt;K3,1,0),IF(L3&gt;N3,1,0))</f>
        <v>3</v>
      </c>
      <c r="P3" s="222">
        <v>6</v>
      </c>
      <c r="Q3" s="24">
        <f>C3+F3+I3+L3</f>
        <v>64</v>
      </c>
      <c r="R3" s="24" t="s">
        <v>26</v>
      </c>
      <c r="S3" s="24">
        <f>E3+H3+K3+N3</f>
        <v>50</v>
      </c>
      <c r="T3" s="25">
        <f>Q3/S3</f>
        <v>1.28</v>
      </c>
    </row>
    <row r="4" spans="1:20" ht="21" x14ac:dyDescent="0.3">
      <c r="A4" s="34" t="s">
        <v>19</v>
      </c>
      <c r="B4" s="97" t="s">
        <v>134</v>
      </c>
      <c r="C4" s="95">
        <f>H3</f>
        <v>14</v>
      </c>
      <c r="D4" s="96" t="s">
        <v>26</v>
      </c>
      <c r="E4" s="94">
        <f>F3</f>
        <v>15</v>
      </c>
      <c r="F4" s="220"/>
      <c r="G4" s="219"/>
      <c r="H4" s="218"/>
      <c r="I4" s="90">
        <v>26</v>
      </c>
      <c r="J4" s="54" t="s">
        <v>26</v>
      </c>
      <c r="K4" s="89">
        <v>14</v>
      </c>
      <c r="L4" s="90">
        <v>21</v>
      </c>
      <c r="M4" s="54" t="s">
        <v>26</v>
      </c>
      <c r="N4" s="89">
        <v>16</v>
      </c>
      <c r="O4" s="88">
        <f>SUM(IF(C4&gt;E4,1,0),IF(F4&gt;H4,1,0),IF(I4&gt;K4,1,0),IF(L4&gt;N4,1,0))</f>
        <v>2</v>
      </c>
      <c r="P4" s="217">
        <v>7</v>
      </c>
      <c r="Q4" s="54">
        <f>C4+F4+I4+L4</f>
        <v>61</v>
      </c>
      <c r="R4" s="54" t="s">
        <v>26</v>
      </c>
      <c r="S4" s="54">
        <f>E4+H4+K4+N4</f>
        <v>45</v>
      </c>
      <c r="T4" s="89">
        <f>Q4/S4</f>
        <v>1.3555555555555556</v>
      </c>
    </row>
    <row r="5" spans="1:20" ht="21" x14ac:dyDescent="0.3">
      <c r="A5" s="34" t="s">
        <v>20</v>
      </c>
      <c r="B5" s="97" t="s">
        <v>25</v>
      </c>
      <c r="C5" s="95">
        <f>K3</f>
        <v>15</v>
      </c>
      <c r="D5" s="96" t="s">
        <v>26</v>
      </c>
      <c r="E5" s="94">
        <f>I3</f>
        <v>25</v>
      </c>
      <c r="F5" s="95">
        <f>K4</f>
        <v>14</v>
      </c>
      <c r="G5" s="96" t="s">
        <v>26</v>
      </c>
      <c r="H5" s="94">
        <f>I4</f>
        <v>26</v>
      </c>
      <c r="I5" s="220"/>
      <c r="J5" s="219"/>
      <c r="K5" s="218"/>
      <c r="L5" s="90">
        <v>19</v>
      </c>
      <c r="M5" s="54" t="s">
        <v>26</v>
      </c>
      <c r="N5" s="89">
        <v>16</v>
      </c>
      <c r="O5" s="88">
        <f>SUM(IF(C5&gt;E5,1,0),IF(F5&gt;H5,1,0),IF(I5&gt;K5,1,0),IF(L5&gt;N5,1,0))</f>
        <v>1</v>
      </c>
      <c r="P5" s="217">
        <v>8</v>
      </c>
      <c r="Q5" s="54">
        <f>C5+F5+I5+L5</f>
        <v>48</v>
      </c>
      <c r="R5" s="54" t="s">
        <v>26</v>
      </c>
      <c r="S5" s="54">
        <f>E5+H5+K5+N5</f>
        <v>67</v>
      </c>
      <c r="T5" s="89">
        <f>Q5/S5</f>
        <v>0.71641791044776115</v>
      </c>
    </row>
    <row r="6" spans="1:20" ht="21.6" thickBot="1" x14ac:dyDescent="0.35">
      <c r="A6" s="17" t="s">
        <v>21</v>
      </c>
      <c r="B6" s="55" t="s">
        <v>138</v>
      </c>
      <c r="C6" s="56">
        <f>N3</f>
        <v>21</v>
      </c>
      <c r="D6" s="57" t="s">
        <v>26</v>
      </c>
      <c r="E6" s="58">
        <f>L3</f>
        <v>24</v>
      </c>
      <c r="F6" s="56">
        <f>N4</f>
        <v>16</v>
      </c>
      <c r="G6" s="57" t="s">
        <v>26</v>
      </c>
      <c r="H6" s="58">
        <f>L4</f>
        <v>21</v>
      </c>
      <c r="I6" s="56">
        <f>N5</f>
        <v>16</v>
      </c>
      <c r="J6" s="57" t="s">
        <v>26</v>
      </c>
      <c r="K6" s="58">
        <f>L5</f>
        <v>19</v>
      </c>
      <c r="L6" s="215"/>
      <c r="M6" s="214"/>
      <c r="N6" s="213"/>
      <c r="O6" s="82">
        <f>SUM(IF(C6&gt;E6,1,0),IF(F6&gt;H6,1,0),IF(I6&gt;K6,1,0),IF(L6&gt;N6,1,0))</f>
        <v>0</v>
      </c>
      <c r="P6" s="212">
        <v>9</v>
      </c>
      <c r="Q6" s="80">
        <f>C6+F6+I6+L6</f>
        <v>53</v>
      </c>
      <c r="R6" s="80" t="s">
        <v>26</v>
      </c>
      <c r="S6" s="80">
        <f>E6+H6+K6+N6</f>
        <v>64</v>
      </c>
      <c r="T6" s="79">
        <f>Q6/S6</f>
        <v>0.828125</v>
      </c>
    </row>
  </sheetData>
  <mergeCells count="12">
    <mergeCell ref="A1:B2"/>
    <mergeCell ref="C1:E1"/>
    <mergeCell ref="F1:H1"/>
    <mergeCell ref="I1:K1"/>
    <mergeCell ref="L1:N1"/>
    <mergeCell ref="Q1:T2"/>
    <mergeCell ref="C2:E2"/>
    <mergeCell ref="F2:H2"/>
    <mergeCell ref="I2:K2"/>
    <mergeCell ref="L2:N2"/>
    <mergeCell ref="O1:O2"/>
    <mergeCell ref="P1:P2"/>
  </mergeCells>
  <pageMargins left="0.7" right="0.7" top="0.78740157499999996" bottom="0.78740157499999996" header="0.3" footer="0.3"/>
  <pageSetup paperSize="9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CA206-0F7B-43CF-BDC2-DEC84743E00A}">
  <sheetPr>
    <tabColor theme="4" tint="0.59999389629810485"/>
    <pageSetUpPr fitToPage="1"/>
  </sheetPr>
  <dimension ref="A1:T6"/>
  <sheetViews>
    <sheetView workbookViewId="0">
      <selection activeCell="J18" sqref="J18"/>
    </sheetView>
  </sheetViews>
  <sheetFormatPr defaultRowHeight="14.4" x14ac:dyDescent="0.3"/>
  <cols>
    <col min="1" max="1" width="5.5546875" style="78" customWidth="1"/>
    <col min="2" max="2" width="20.44140625" style="78" customWidth="1"/>
    <col min="3" max="13" width="5" style="78" customWidth="1"/>
    <col min="14" max="14" width="5.33203125" style="78" customWidth="1"/>
    <col min="15" max="17" width="8" style="78" customWidth="1"/>
    <col min="18" max="18" width="2.33203125" style="78" customWidth="1"/>
    <col min="19" max="19" width="8" style="78" customWidth="1"/>
    <col min="20" max="20" width="10" style="78" customWidth="1"/>
    <col min="21" max="245" width="8.88671875" style="78"/>
    <col min="246" max="246" width="14.5546875" style="78" bestFit="1" customWidth="1"/>
    <col min="247" max="261" width="5" style="78" customWidth="1"/>
    <col min="262" max="270" width="0" style="78" hidden="1" customWidth="1"/>
    <col min="271" max="273" width="8" style="78" customWidth="1"/>
    <col min="274" max="274" width="2.33203125" style="78" customWidth="1"/>
    <col min="275" max="276" width="8" style="78" customWidth="1"/>
    <col min="277" max="501" width="8.88671875" style="78"/>
    <col min="502" max="502" width="14.5546875" style="78" bestFit="1" customWidth="1"/>
    <col min="503" max="517" width="5" style="78" customWidth="1"/>
    <col min="518" max="526" width="0" style="78" hidden="1" customWidth="1"/>
    <col min="527" max="529" width="8" style="78" customWidth="1"/>
    <col min="530" max="530" width="2.33203125" style="78" customWidth="1"/>
    <col min="531" max="532" width="8" style="78" customWidth="1"/>
    <col min="533" max="757" width="8.88671875" style="78"/>
    <col min="758" max="758" width="14.5546875" style="78" bestFit="1" customWidth="1"/>
    <col min="759" max="773" width="5" style="78" customWidth="1"/>
    <col min="774" max="782" width="0" style="78" hidden="1" customWidth="1"/>
    <col min="783" max="785" width="8" style="78" customWidth="1"/>
    <col min="786" max="786" width="2.33203125" style="78" customWidth="1"/>
    <col min="787" max="788" width="8" style="78" customWidth="1"/>
    <col min="789" max="1013" width="8.88671875" style="78"/>
    <col min="1014" max="1014" width="14.5546875" style="78" bestFit="1" customWidth="1"/>
    <col min="1015" max="1029" width="5" style="78" customWidth="1"/>
    <col min="1030" max="1038" width="0" style="78" hidden="1" customWidth="1"/>
    <col min="1039" max="1041" width="8" style="78" customWidth="1"/>
    <col min="1042" max="1042" width="2.33203125" style="78" customWidth="1"/>
    <col min="1043" max="1044" width="8" style="78" customWidth="1"/>
    <col min="1045" max="1269" width="8.88671875" style="78"/>
    <col min="1270" max="1270" width="14.5546875" style="78" bestFit="1" customWidth="1"/>
    <col min="1271" max="1285" width="5" style="78" customWidth="1"/>
    <col min="1286" max="1294" width="0" style="78" hidden="1" customWidth="1"/>
    <col min="1295" max="1297" width="8" style="78" customWidth="1"/>
    <col min="1298" max="1298" width="2.33203125" style="78" customWidth="1"/>
    <col min="1299" max="1300" width="8" style="78" customWidth="1"/>
    <col min="1301" max="1525" width="8.88671875" style="78"/>
    <col min="1526" max="1526" width="14.5546875" style="78" bestFit="1" customWidth="1"/>
    <col min="1527" max="1541" width="5" style="78" customWidth="1"/>
    <col min="1542" max="1550" width="0" style="78" hidden="1" customWidth="1"/>
    <col min="1551" max="1553" width="8" style="78" customWidth="1"/>
    <col min="1554" max="1554" width="2.33203125" style="78" customWidth="1"/>
    <col min="1555" max="1556" width="8" style="78" customWidth="1"/>
    <col min="1557" max="1781" width="8.88671875" style="78"/>
    <col min="1782" max="1782" width="14.5546875" style="78" bestFit="1" customWidth="1"/>
    <col min="1783" max="1797" width="5" style="78" customWidth="1"/>
    <col min="1798" max="1806" width="0" style="78" hidden="1" customWidth="1"/>
    <col min="1807" max="1809" width="8" style="78" customWidth="1"/>
    <col min="1810" max="1810" width="2.33203125" style="78" customWidth="1"/>
    <col min="1811" max="1812" width="8" style="78" customWidth="1"/>
    <col min="1813" max="2037" width="8.88671875" style="78"/>
    <col min="2038" max="2038" width="14.5546875" style="78" bestFit="1" customWidth="1"/>
    <col min="2039" max="2053" width="5" style="78" customWidth="1"/>
    <col min="2054" max="2062" width="0" style="78" hidden="1" customWidth="1"/>
    <col min="2063" max="2065" width="8" style="78" customWidth="1"/>
    <col min="2066" max="2066" width="2.33203125" style="78" customWidth="1"/>
    <col min="2067" max="2068" width="8" style="78" customWidth="1"/>
    <col min="2069" max="2293" width="8.88671875" style="78"/>
    <col min="2294" max="2294" width="14.5546875" style="78" bestFit="1" customWidth="1"/>
    <col min="2295" max="2309" width="5" style="78" customWidth="1"/>
    <col min="2310" max="2318" width="0" style="78" hidden="1" customWidth="1"/>
    <col min="2319" max="2321" width="8" style="78" customWidth="1"/>
    <col min="2322" max="2322" width="2.33203125" style="78" customWidth="1"/>
    <col min="2323" max="2324" width="8" style="78" customWidth="1"/>
    <col min="2325" max="2549" width="8.88671875" style="78"/>
    <col min="2550" max="2550" width="14.5546875" style="78" bestFit="1" customWidth="1"/>
    <col min="2551" max="2565" width="5" style="78" customWidth="1"/>
    <col min="2566" max="2574" width="0" style="78" hidden="1" customWidth="1"/>
    <col min="2575" max="2577" width="8" style="78" customWidth="1"/>
    <col min="2578" max="2578" width="2.33203125" style="78" customWidth="1"/>
    <col min="2579" max="2580" width="8" style="78" customWidth="1"/>
    <col min="2581" max="2805" width="8.88671875" style="78"/>
    <col min="2806" max="2806" width="14.5546875" style="78" bestFit="1" customWidth="1"/>
    <col min="2807" max="2821" width="5" style="78" customWidth="1"/>
    <col min="2822" max="2830" width="0" style="78" hidden="1" customWidth="1"/>
    <col min="2831" max="2833" width="8" style="78" customWidth="1"/>
    <col min="2834" max="2834" width="2.33203125" style="78" customWidth="1"/>
    <col min="2835" max="2836" width="8" style="78" customWidth="1"/>
    <col min="2837" max="3061" width="8.88671875" style="78"/>
    <col min="3062" max="3062" width="14.5546875" style="78" bestFit="1" customWidth="1"/>
    <col min="3063" max="3077" width="5" style="78" customWidth="1"/>
    <col min="3078" max="3086" width="0" style="78" hidden="1" customWidth="1"/>
    <col min="3087" max="3089" width="8" style="78" customWidth="1"/>
    <col min="3090" max="3090" width="2.33203125" style="78" customWidth="1"/>
    <col min="3091" max="3092" width="8" style="78" customWidth="1"/>
    <col min="3093" max="3317" width="8.88671875" style="78"/>
    <col min="3318" max="3318" width="14.5546875" style="78" bestFit="1" customWidth="1"/>
    <col min="3319" max="3333" width="5" style="78" customWidth="1"/>
    <col min="3334" max="3342" width="0" style="78" hidden="1" customWidth="1"/>
    <col min="3343" max="3345" width="8" style="78" customWidth="1"/>
    <col min="3346" max="3346" width="2.33203125" style="78" customWidth="1"/>
    <col min="3347" max="3348" width="8" style="78" customWidth="1"/>
    <col min="3349" max="3573" width="8.88671875" style="78"/>
    <col min="3574" max="3574" width="14.5546875" style="78" bestFit="1" customWidth="1"/>
    <col min="3575" max="3589" width="5" style="78" customWidth="1"/>
    <col min="3590" max="3598" width="0" style="78" hidden="1" customWidth="1"/>
    <col min="3599" max="3601" width="8" style="78" customWidth="1"/>
    <col min="3602" max="3602" width="2.33203125" style="78" customWidth="1"/>
    <col min="3603" max="3604" width="8" style="78" customWidth="1"/>
    <col min="3605" max="3829" width="8.88671875" style="78"/>
    <col min="3830" max="3830" width="14.5546875" style="78" bestFit="1" customWidth="1"/>
    <col min="3831" max="3845" width="5" style="78" customWidth="1"/>
    <col min="3846" max="3854" width="0" style="78" hidden="1" customWidth="1"/>
    <col min="3855" max="3857" width="8" style="78" customWidth="1"/>
    <col min="3858" max="3858" width="2.33203125" style="78" customWidth="1"/>
    <col min="3859" max="3860" width="8" style="78" customWidth="1"/>
    <col min="3861" max="4085" width="8.88671875" style="78"/>
    <col min="4086" max="4086" width="14.5546875" style="78" bestFit="1" customWidth="1"/>
    <col min="4087" max="4101" width="5" style="78" customWidth="1"/>
    <col min="4102" max="4110" width="0" style="78" hidden="1" customWidth="1"/>
    <col min="4111" max="4113" width="8" style="78" customWidth="1"/>
    <col min="4114" max="4114" width="2.33203125" style="78" customWidth="1"/>
    <col min="4115" max="4116" width="8" style="78" customWidth="1"/>
    <col min="4117" max="4341" width="8.88671875" style="78"/>
    <col min="4342" max="4342" width="14.5546875" style="78" bestFit="1" customWidth="1"/>
    <col min="4343" max="4357" width="5" style="78" customWidth="1"/>
    <col min="4358" max="4366" width="0" style="78" hidden="1" customWidth="1"/>
    <col min="4367" max="4369" width="8" style="78" customWidth="1"/>
    <col min="4370" max="4370" width="2.33203125" style="78" customWidth="1"/>
    <col min="4371" max="4372" width="8" style="78" customWidth="1"/>
    <col min="4373" max="4597" width="8.88671875" style="78"/>
    <col min="4598" max="4598" width="14.5546875" style="78" bestFit="1" customWidth="1"/>
    <col min="4599" max="4613" width="5" style="78" customWidth="1"/>
    <col min="4614" max="4622" width="0" style="78" hidden="1" customWidth="1"/>
    <col min="4623" max="4625" width="8" style="78" customWidth="1"/>
    <col min="4626" max="4626" width="2.33203125" style="78" customWidth="1"/>
    <col min="4627" max="4628" width="8" style="78" customWidth="1"/>
    <col min="4629" max="4853" width="8.88671875" style="78"/>
    <col min="4854" max="4854" width="14.5546875" style="78" bestFit="1" customWidth="1"/>
    <col min="4855" max="4869" width="5" style="78" customWidth="1"/>
    <col min="4870" max="4878" width="0" style="78" hidden="1" customWidth="1"/>
    <col min="4879" max="4881" width="8" style="78" customWidth="1"/>
    <col min="4882" max="4882" width="2.33203125" style="78" customWidth="1"/>
    <col min="4883" max="4884" width="8" style="78" customWidth="1"/>
    <col min="4885" max="5109" width="8.88671875" style="78"/>
    <col min="5110" max="5110" width="14.5546875" style="78" bestFit="1" customWidth="1"/>
    <col min="5111" max="5125" width="5" style="78" customWidth="1"/>
    <col min="5126" max="5134" width="0" style="78" hidden="1" customWidth="1"/>
    <col min="5135" max="5137" width="8" style="78" customWidth="1"/>
    <col min="5138" max="5138" width="2.33203125" style="78" customWidth="1"/>
    <col min="5139" max="5140" width="8" style="78" customWidth="1"/>
    <col min="5141" max="5365" width="8.88671875" style="78"/>
    <col min="5366" max="5366" width="14.5546875" style="78" bestFit="1" customWidth="1"/>
    <col min="5367" max="5381" width="5" style="78" customWidth="1"/>
    <col min="5382" max="5390" width="0" style="78" hidden="1" customWidth="1"/>
    <col min="5391" max="5393" width="8" style="78" customWidth="1"/>
    <col min="5394" max="5394" width="2.33203125" style="78" customWidth="1"/>
    <col min="5395" max="5396" width="8" style="78" customWidth="1"/>
    <col min="5397" max="5621" width="8.88671875" style="78"/>
    <col min="5622" max="5622" width="14.5546875" style="78" bestFit="1" customWidth="1"/>
    <col min="5623" max="5637" width="5" style="78" customWidth="1"/>
    <col min="5638" max="5646" width="0" style="78" hidden="1" customWidth="1"/>
    <col min="5647" max="5649" width="8" style="78" customWidth="1"/>
    <col min="5650" max="5650" width="2.33203125" style="78" customWidth="1"/>
    <col min="5651" max="5652" width="8" style="78" customWidth="1"/>
    <col min="5653" max="5877" width="8.88671875" style="78"/>
    <col min="5878" max="5878" width="14.5546875" style="78" bestFit="1" customWidth="1"/>
    <col min="5879" max="5893" width="5" style="78" customWidth="1"/>
    <col min="5894" max="5902" width="0" style="78" hidden="1" customWidth="1"/>
    <col min="5903" max="5905" width="8" style="78" customWidth="1"/>
    <col min="5906" max="5906" width="2.33203125" style="78" customWidth="1"/>
    <col min="5907" max="5908" width="8" style="78" customWidth="1"/>
    <col min="5909" max="6133" width="8.88671875" style="78"/>
    <col min="6134" max="6134" width="14.5546875" style="78" bestFit="1" customWidth="1"/>
    <col min="6135" max="6149" width="5" style="78" customWidth="1"/>
    <col min="6150" max="6158" width="0" style="78" hidden="1" customWidth="1"/>
    <col min="6159" max="6161" width="8" style="78" customWidth="1"/>
    <col min="6162" max="6162" width="2.33203125" style="78" customWidth="1"/>
    <col min="6163" max="6164" width="8" style="78" customWidth="1"/>
    <col min="6165" max="6389" width="8.88671875" style="78"/>
    <col min="6390" max="6390" width="14.5546875" style="78" bestFit="1" customWidth="1"/>
    <col min="6391" max="6405" width="5" style="78" customWidth="1"/>
    <col min="6406" max="6414" width="0" style="78" hidden="1" customWidth="1"/>
    <col min="6415" max="6417" width="8" style="78" customWidth="1"/>
    <col min="6418" max="6418" width="2.33203125" style="78" customWidth="1"/>
    <col min="6419" max="6420" width="8" style="78" customWidth="1"/>
    <col min="6421" max="6645" width="8.88671875" style="78"/>
    <col min="6646" max="6646" width="14.5546875" style="78" bestFit="1" customWidth="1"/>
    <col min="6647" max="6661" width="5" style="78" customWidth="1"/>
    <col min="6662" max="6670" width="0" style="78" hidden="1" customWidth="1"/>
    <col min="6671" max="6673" width="8" style="78" customWidth="1"/>
    <col min="6674" max="6674" width="2.33203125" style="78" customWidth="1"/>
    <col min="6675" max="6676" width="8" style="78" customWidth="1"/>
    <col min="6677" max="6901" width="8.88671875" style="78"/>
    <col min="6902" max="6902" width="14.5546875" style="78" bestFit="1" customWidth="1"/>
    <col min="6903" max="6917" width="5" style="78" customWidth="1"/>
    <col min="6918" max="6926" width="0" style="78" hidden="1" customWidth="1"/>
    <col min="6927" max="6929" width="8" style="78" customWidth="1"/>
    <col min="6930" max="6930" width="2.33203125" style="78" customWidth="1"/>
    <col min="6931" max="6932" width="8" style="78" customWidth="1"/>
    <col min="6933" max="7157" width="8.88671875" style="78"/>
    <col min="7158" max="7158" width="14.5546875" style="78" bestFit="1" customWidth="1"/>
    <col min="7159" max="7173" width="5" style="78" customWidth="1"/>
    <col min="7174" max="7182" width="0" style="78" hidden="1" customWidth="1"/>
    <col min="7183" max="7185" width="8" style="78" customWidth="1"/>
    <col min="7186" max="7186" width="2.33203125" style="78" customWidth="1"/>
    <col min="7187" max="7188" width="8" style="78" customWidth="1"/>
    <col min="7189" max="7413" width="8.88671875" style="78"/>
    <col min="7414" max="7414" width="14.5546875" style="78" bestFit="1" customWidth="1"/>
    <col min="7415" max="7429" width="5" style="78" customWidth="1"/>
    <col min="7430" max="7438" width="0" style="78" hidden="1" customWidth="1"/>
    <col min="7439" max="7441" width="8" style="78" customWidth="1"/>
    <col min="7442" max="7442" width="2.33203125" style="78" customWidth="1"/>
    <col min="7443" max="7444" width="8" style="78" customWidth="1"/>
    <col min="7445" max="7669" width="8.88671875" style="78"/>
    <col min="7670" max="7670" width="14.5546875" style="78" bestFit="1" customWidth="1"/>
    <col min="7671" max="7685" width="5" style="78" customWidth="1"/>
    <col min="7686" max="7694" width="0" style="78" hidden="1" customWidth="1"/>
    <col min="7695" max="7697" width="8" style="78" customWidth="1"/>
    <col min="7698" max="7698" width="2.33203125" style="78" customWidth="1"/>
    <col min="7699" max="7700" width="8" style="78" customWidth="1"/>
    <col min="7701" max="7925" width="8.88671875" style="78"/>
    <col min="7926" max="7926" width="14.5546875" style="78" bestFit="1" customWidth="1"/>
    <col min="7927" max="7941" width="5" style="78" customWidth="1"/>
    <col min="7942" max="7950" width="0" style="78" hidden="1" customWidth="1"/>
    <col min="7951" max="7953" width="8" style="78" customWidth="1"/>
    <col min="7954" max="7954" width="2.33203125" style="78" customWidth="1"/>
    <col min="7955" max="7956" width="8" style="78" customWidth="1"/>
    <col min="7957" max="8181" width="8.88671875" style="78"/>
    <col min="8182" max="8182" width="14.5546875" style="78" bestFit="1" customWidth="1"/>
    <col min="8183" max="8197" width="5" style="78" customWidth="1"/>
    <col min="8198" max="8206" width="0" style="78" hidden="1" customWidth="1"/>
    <col min="8207" max="8209" width="8" style="78" customWidth="1"/>
    <col min="8210" max="8210" width="2.33203125" style="78" customWidth="1"/>
    <col min="8211" max="8212" width="8" style="78" customWidth="1"/>
    <col min="8213" max="8437" width="8.88671875" style="78"/>
    <col min="8438" max="8438" width="14.5546875" style="78" bestFit="1" customWidth="1"/>
    <col min="8439" max="8453" width="5" style="78" customWidth="1"/>
    <col min="8454" max="8462" width="0" style="78" hidden="1" customWidth="1"/>
    <col min="8463" max="8465" width="8" style="78" customWidth="1"/>
    <col min="8466" max="8466" width="2.33203125" style="78" customWidth="1"/>
    <col min="8467" max="8468" width="8" style="78" customWidth="1"/>
    <col min="8469" max="8693" width="8.88671875" style="78"/>
    <col min="8694" max="8694" width="14.5546875" style="78" bestFit="1" customWidth="1"/>
    <col min="8695" max="8709" width="5" style="78" customWidth="1"/>
    <col min="8710" max="8718" width="0" style="78" hidden="1" customWidth="1"/>
    <col min="8719" max="8721" width="8" style="78" customWidth="1"/>
    <col min="8722" max="8722" width="2.33203125" style="78" customWidth="1"/>
    <col min="8723" max="8724" width="8" style="78" customWidth="1"/>
    <col min="8725" max="8949" width="8.88671875" style="78"/>
    <col min="8950" max="8950" width="14.5546875" style="78" bestFit="1" customWidth="1"/>
    <col min="8951" max="8965" width="5" style="78" customWidth="1"/>
    <col min="8966" max="8974" width="0" style="78" hidden="1" customWidth="1"/>
    <col min="8975" max="8977" width="8" style="78" customWidth="1"/>
    <col min="8978" max="8978" width="2.33203125" style="78" customWidth="1"/>
    <col min="8979" max="8980" width="8" style="78" customWidth="1"/>
    <col min="8981" max="9205" width="8.88671875" style="78"/>
    <col min="9206" max="9206" width="14.5546875" style="78" bestFit="1" customWidth="1"/>
    <col min="9207" max="9221" width="5" style="78" customWidth="1"/>
    <col min="9222" max="9230" width="0" style="78" hidden="1" customWidth="1"/>
    <col min="9231" max="9233" width="8" style="78" customWidth="1"/>
    <col min="9234" max="9234" width="2.33203125" style="78" customWidth="1"/>
    <col min="9235" max="9236" width="8" style="78" customWidth="1"/>
    <col min="9237" max="9461" width="8.88671875" style="78"/>
    <col min="9462" max="9462" width="14.5546875" style="78" bestFit="1" customWidth="1"/>
    <col min="9463" max="9477" width="5" style="78" customWidth="1"/>
    <col min="9478" max="9486" width="0" style="78" hidden="1" customWidth="1"/>
    <col min="9487" max="9489" width="8" style="78" customWidth="1"/>
    <col min="9490" max="9490" width="2.33203125" style="78" customWidth="1"/>
    <col min="9491" max="9492" width="8" style="78" customWidth="1"/>
    <col min="9493" max="9717" width="8.88671875" style="78"/>
    <col min="9718" max="9718" width="14.5546875" style="78" bestFit="1" customWidth="1"/>
    <col min="9719" max="9733" width="5" style="78" customWidth="1"/>
    <col min="9734" max="9742" width="0" style="78" hidden="1" customWidth="1"/>
    <col min="9743" max="9745" width="8" style="78" customWidth="1"/>
    <col min="9746" max="9746" width="2.33203125" style="78" customWidth="1"/>
    <col min="9747" max="9748" width="8" style="78" customWidth="1"/>
    <col min="9749" max="9973" width="8.88671875" style="78"/>
    <col min="9974" max="9974" width="14.5546875" style="78" bestFit="1" customWidth="1"/>
    <col min="9975" max="9989" width="5" style="78" customWidth="1"/>
    <col min="9990" max="9998" width="0" style="78" hidden="1" customWidth="1"/>
    <col min="9999" max="10001" width="8" style="78" customWidth="1"/>
    <col min="10002" max="10002" width="2.33203125" style="78" customWidth="1"/>
    <col min="10003" max="10004" width="8" style="78" customWidth="1"/>
    <col min="10005" max="10229" width="8.88671875" style="78"/>
    <col min="10230" max="10230" width="14.5546875" style="78" bestFit="1" customWidth="1"/>
    <col min="10231" max="10245" width="5" style="78" customWidth="1"/>
    <col min="10246" max="10254" width="0" style="78" hidden="1" customWidth="1"/>
    <col min="10255" max="10257" width="8" style="78" customWidth="1"/>
    <col min="10258" max="10258" width="2.33203125" style="78" customWidth="1"/>
    <col min="10259" max="10260" width="8" style="78" customWidth="1"/>
    <col min="10261" max="10485" width="8.88671875" style="78"/>
    <col min="10486" max="10486" width="14.5546875" style="78" bestFit="1" customWidth="1"/>
    <col min="10487" max="10501" width="5" style="78" customWidth="1"/>
    <col min="10502" max="10510" width="0" style="78" hidden="1" customWidth="1"/>
    <col min="10511" max="10513" width="8" style="78" customWidth="1"/>
    <col min="10514" max="10514" width="2.33203125" style="78" customWidth="1"/>
    <col min="10515" max="10516" width="8" style="78" customWidth="1"/>
    <col min="10517" max="10741" width="8.88671875" style="78"/>
    <col min="10742" max="10742" width="14.5546875" style="78" bestFit="1" customWidth="1"/>
    <col min="10743" max="10757" width="5" style="78" customWidth="1"/>
    <col min="10758" max="10766" width="0" style="78" hidden="1" customWidth="1"/>
    <col min="10767" max="10769" width="8" style="78" customWidth="1"/>
    <col min="10770" max="10770" width="2.33203125" style="78" customWidth="1"/>
    <col min="10771" max="10772" width="8" style="78" customWidth="1"/>
    <col min="10773" max="10997" width="8.88671875" style="78"/>
    <col min="10998" max="10998" width="14.5546875" style="78" bestFit="1" customWidth="1"/>
    <col min="10999" max="11013" width="5" style="78" customWidth="1"/>
    <col min="11014" max="11022" width="0" style="78" hidden="1" customWidth="1"/>
    <col min="11023" max="11025" width="8" style="78" customWidth="1"/>
    <col min="11026" max="11026" width="2.33203125" style="78" customWidth="1"/>
    <col min="11027" max="11028" width="8" style="78" customWidth="1"/>
    <col min="11029" max="11253" width="8.88671875" style="78"/>
    <col min="11254" max="11254" width="14.5546875" style="78" bestFit="1" customWidth="1"/>
    <col min="11255" max="11269" width="5" style="78" customWidth="1"/>
    <col min="11270" max="11278" width="0" style="78" hidden="1" customWidth="1"/>
    <col min="11279" max="11281" width="8" style="78" customWidth="1"/>
    <col min="11282" max="11282" width="2.33203125" style="78" customWidth="1"/>
    <col min="11283" max="11284" width="8" style="78" customWidth="1"/>
    <col min="11285" max="11509" width="8.88671875" style="78"/>
    <col min="11510" max="11510" width="14.5546875" style="78" bestFit="1" customWidth="1"/>
    <col min="11511" max="11525" width="5" style="78" customWidth="1"/>
    <col min="11526" max="11534" width="0" style="78" hidden="1" customWidth="1"/>
    <col min="11535" max="11537" width="8" style="78" customWidth="1"/>
    <col min="11538" max="11538" width="2.33203125" style="78" customWidth="1"/>
    <col min="11539" max="11540" width="8" style="78" customWidth="1"/>
    <col min="11541" max="11765" width="8.88671875" style="78"/>
    <col min="11766" max="11766" width="14.5546875" style="78" bestFit="1" customWidth="1"/>
    <col min="11767" max="11781" width="5" style="78" customWidth="1"/>
    <col min="11782" max="11790" width="0" style="78" hidden="1" customWidth="1"/>
    <col min="11791" max="11793" width="8" style="78" customWidth="1"/>
    <col min="11794" max="11794" width="2.33203125" style="78" customWidth="1"/>
    <col min="11795" max="11796" width="8" style="78" customWidth="1"/>
    <col min="11797" max="12021" width="8.88671875" style="78"/>
    <col min="12022" max="12022" width="14.5546875" style="78" bestFit="1" customWidth="1"/>
    <col min="12023" max="12037" width="5" style="78" customWidth="1"/>
    <col min="12038" max="12046" width="0" style="78" hidden="1" customWidth="1"/>
    <col min="12047" max="12049" width="8" style="78" customWidth="1"/>
    <col min="12050" max="12050" width="2.33203125" style="78" customWidth="1"/>
    <col min="12051" max="12052" width="8" style="78" customWidth="1"/>
    <col min="12053" max="12277" width="8.88671875" style="78"/>
    <col min="12278" max="12278" width="14.5546875" style="78" bestFit="1" customWidth="1"/>
    <col min="12279" max="12293" width="5" style="78" customWidth="1"/>
    <col min="12294" max="12302" width="0" style="78" hidden="1" customWidth="1"/>
    <col min="12303" max="12305" width="8" style="78" customWidth="1"/>
    <col min="12306" max="12306" width="2.33203125" style="78" customWidth="1"/>
    <col min="12307" max="12308" width="8" style="78" customWidth="1"/>
    <col min="12309" max="12533" width="8.88671875" style="78"/>
    <col min="12534" max="12534" width="14.5546875" style="78" bestFit="1" customWidth="1"/>
    <col min="12535" max="12549" width="5" style="78" customWidth="1"/>
    <col min="12550" max="12558" width="0" style="78" hidden="1" customWidth="1"/>
    <col min="12559" max="12561" width="8" style="78" customWidth="1"/>
    <col min="12562" max="12562" width="2.33203125" style="78" customWidth="1"/>
    <col min="12563" max="12564" width="8" style="78" customWidth="1"/>
    <col min="12565" max="12789" width="8.88671875" style="78"/>
    <col min="12790" max="12790" width="14.5546875" style="78" bestFit="1" customWidth="1"/>
    <col min="12791" max="12805" width="5" style="78" customWidth="1"/>
    <col min="12806" max="12814" width="0" style="78" hidden="1" customWidth="1"/>
    <col min="12815" max="12817" width="8" style="78" customWidth="1"/>
    <col min="12818" max="12818" width="2.33203125" style="78" customWidth="1"/>
    <col min="12819" max="12820" width="8" style="78" customWidth="1"/>
    <col min="12821" max="13045" width="8.88671875" style="78"/>
    <col min="13046" max="13046" width="14.5546875" style="78" bestFit="1" customWidth="1"/>
    <col min="13047" max="13061" width="5" style="78" customWidth="1"/>
    <col min="13062" max="13070" width="0" style="78" hidden="1" customWidth="1"/>
    <col min="13071" max="13073" width="8" style="78" customWidth="1"/>
    <col min="13074" max="13074" width="2.33203125" style="78" customWidth="1"/>
    <col min="13075" max="13076" width="8" style="78" customWidth="1"/>
    <col min="13077" max="13301" width="8.88671875" style="78"/>
    <col min="13302" max="13302" width="14.5546875" style="78" bestFit="1" customWidth="1"/>
    <col min="13303" max="13317" width="5" style="78" customWidth="1"/>
    <col min="13318" max="13326" width="0" style="78" hidden="1" customWidth="1"/>
    <col min="13327" max="13329" width="8" style="78" customWidth="1"/>
    <col min="13330" max="13330" width="2.33203125" style="78" customWidth="1"/>
    <col min="13331" max="13332" width="8" style="78" customWidth="1"/>
    <col min="13333" max="13557" width="8.88671875" style="78"/>
    <col min="13558" max="13558" width="14.5546875" style="78" bestFit="1" customWidth="1"/>
    <col min="13559" max="13573" width="5" style="78" customWidth="1"/>
    <col min="13574" max="13582" width="0" style="78" hidden="1" customWidth="1"/>
    <col min="13583" max="13585" width="8" style="78" customWidth="1"/>
    <col min="13586" max="13586" width="2.33203125" style="78" customWidth="1"/>
    <col min="13587" max="13588" width="8" style="78" customWidth="1"/>
    <col min="13589" max="13813" width="8.88671875" style="78"/>
    <col min="13814" max="13814" width="14.5546875" style="78" bestFit="1" customWidth="1"/>
    <col min="13815" max="13829" width="5" style="78" customWidth="1"/>
    <col min="13830" max="13838" width="0" style="78" hidden="1" customWidth="1"/>
    <col min="13839" max="13841" width="8" style="78" customWidth="1"/>
    <col min="13842" max="13842" width="2.33203125" style="78" customWidth="1"/>
    <col min="13843" max="13844" width="8" style="78" customWidth="1"/>
    <col min="13845" max="14069" width="8.88671875" style="78"/>
    <col min="14070" max="14070" width="14.5546875" style="78" bestFit="1" customWidth="1"/>
    <col min="14071" max="14085" width="5" style="78" customWidth="1"/>
    <col min="14086" max="14094" width="0" style="78" hidden="1" customWidth="1"/>
    <col min="14095" max="14097" width="8" style="78" customWidth="1"/>
    <col min="14098" max="14098" width="2.33203125" style="78" customWidth="1"/>
    <col min="14099" max="14100" width="8" style="78" customWidth="1"/>
    <col min="14101" max="14325" width="8.88671875" style="78"/>
    <col min="14326" max="14326" width="14.5546875" style="78" bestFit="1" customWidth="1"/>
    <col min="14327" max="14341" width="5" style="78" customWidth="1"/>
    <col min="14342" max="14350" width="0" style="78" hidden="1" customWidth="1"/>
    <col min="14351" max="14353" width="8" style="78" customWidth="1"/>
    <col min="14354" max="14354" width="2.33203125" style="78" customWidth="1"/>
    <col min="14355" max="14356" width="8" style="78" customWidth="1"/>
    <col min="14357" max="14581" width="8.88671875" style="78"/>
    <col min="14582" max="14582" width="14.5546875" style="78" bestFit="1" customWidth="1"/>
    <col min="14583" max="14597" width="5" style="78" customWidth="1"/>
    <col min="14598" max="14606" width="0" style="78" hidden="1" customWidth="1"/>
    <col min="14607" max="14609" width="8" style="78" customWidth="1"/>
    <col min="14610" max="14610" width="2.33203125" style="78" customWidth="1"/>
    <col min="14611" max="14612" width="8" style="78" customWidth="1"/>
    <col min="14613" max="14837" width="8.88671875" style="78"/>
    <col min="14838" max="14838" width="14.5546875" style="78" bestFit="1" customWidth="1"/>
    <col min="14839" max="14853" width="5" style="78" customWidth="1"/>
    <col min="14854" max="14862" width="0" style="78" hidden="1" customWidth="1"/>
    <col min="14863" max="14865" width="8" style="78" customWidth="1"/>
    <col min="14866" max="14866" width="2.33203125" style="78" customWidth="1"/>
    <col min="14867" max="14868" width="8" style="78" customWidth="1"/>
    <col min="14869" max="15093" width="8.88671875" style="78"/>
    <col min="15094" max="15094" width="14.5546875" style="78" bestFit="1" customWidth="1"/>
    <col min="15095" max="15109" width="5" style="78" customWidth="1"/>
    <col min="15110" max="15118" width="0" style="78" hidden="1" customWidth="1"/>
    <col min="15119" max="15121" width="8" style="78" customWidth="1"/>
    <col min="15122" max="15122" width="2.33203125" style="78" customWidth="1"/>
    <col min="15123" max="15124" width="8" style="78" customWidth="1"/>
    <col min="15125" max="15349" width="8.88671875" style="78"/>
    <col min="15350" max="15350" width="14.5546875" style="78" bestFit="1" customWidth="1"/>
    <col min="15351" max="15365" width="5" style="78" customWidth="1"/>
    <col min="15366" max="15374" width="0" style="78" hidden="1" customWidth="1"/>
    <col min="15375" max="15377" width="8" style="78" customWidth="1"/>
    <col min="15378" max="15378" width="2.33203125" style="78" customWidth="1"/>
    <col min="15379" max="15380" width="8" style="78" customWidth="1"/>
    <col min="15381" max="15605" width="8.88671875" style="78"/>
    <col min="15606" max="15606" width="14.5546875" style="78" bestFit="1" customWidth="1"/>
    <col min="15607" max="15621" width="5" style="78" customWidth="1"/>
    <col min="15622" max="15630" width="0" style="78" hidden="1" customWidth="1"/>
    <col min="15631" max="15633" width="8" style="78" customWidth="1"/>
    <col min="15634" max="15634" width="2.33203125" style="78" customWidth="1"/>
    <col min="15635" max="15636" width="8" style="78" customWidth="1"/>
    <col min="15637" max="15861" width="8.88671875" style="78"/>
    <col min="15862" max="15862" width="14.5546875" style="78" bestFit="1" customWidth="1"/>
    <col min="15863" max="15877" width="5" style="78" customWidth="1"/>
    <col min="15878" max="15886" width="0" style="78" hidden="1" customWidth="1"/>
    <col min="15887" max="15889" width="8" style="78" customWidth="1"/>
    <col min="15890" max="15890" width="2.33203125" style="78" customWidth="1"/>
    <col min="15891" max="15892" width="8" style="78" customWidth="1"/>
    <col min="15893" max="16117" width="8.88671875" style="78"/>
    <col min="16118" max="16118" width="14.5546875" style="78" bestFit="1" customWidth="1"/>
    <col min="16119" max="16133" width="5" style="78" customWidth="1"/>
    <col min="16134" max="16142" width="0" style="78" hidden="1" customWidth="1"/>
    <col min="16143" max="16145" width="8" style="78" customWidth="1"/>
    <col min="16146" max="16146" width="2.33203125" style="78" customWidth="1"/>
    <col min="16147" max="16148" width="8" style="78" customWidth="1"/>
    <col min="16149" max="16384" width="8.88671875" style="78"/>
  </cols>
  <sheetData>
    <row r="1" spans="1:20" x14ac:dyDescent="0.3">
      <c r="A1" s="334" t="s">
        <v>142</v>
      </c>
      <c r="B1" s="335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8" t="s">
        <v>22</v>
      </c>
      <c r="P1" s="259" t="s">
        <v>23</v>
      </c>
      <c r="Q1" s="259" t="s">
        <v>24</v>
      </c>
      <c r="R1" s="259"/>
      <c r="S1" s="259"/>
      <c r="T1" s="261"/>
    </row>
    <row r="2" spans="1:20" ht="15" thickBot="1" x14ac:dyDescent="0.35">
      <c r="A2" s="336"/>
      <c r="B2" s="337"/>
      <c r="C2" s="244" t="str">
        <f>B3</f>
        <v>Polanka C</v>
      </c>
      <c r="D2" s="260"/>
      <c r="E2" s="262"/>
      <c r="F2" s="244" t="str">
        <f>B4</f>
        <v>Polanka D</v>
      </c>
      <c r="G2" s="260"/>
      <c r="H2" s="262"/>
      <c r="I2" s="244" t="str">
        <f>B5</f>
        <v>Kolín A</v>
      </c>
      <c r="J2" s="260"/>
      <c r="K2" s="262"/>
      <c r="L2" s="244" t="str">
        <f>B6</f>
        <v>Volejbal Ostrava A</v>
      </c>
      <c r="M2" s="260"/>
      <c r="N2" s="262"/>
      <c r="O2" s="269"/>
      <c r="P2" s="260"/>
      <c r="Q2" s="260"/>
      <c r="R2" s="260"/>
      <c r="S2" s="260"/>
      <c r="T2" s="262"/>
    </row>
    <row r="3" spans="1:20" ht="21" x14ac:dyDescent="0.3">
      <c r="A3" s="18" t="s">
        <v>18</v>
      </c>
      <c r="B3" s="19" t="s">
        <v>30</v>
      </c>
      <c r="C3" s="225"/>
      <c r="D3" s="224"/>
      <c r="E3" s="223"/>
      <c r="F3" s="23">
        <v>23</v>
      </c>
      <c r="G3" s="24" t="s">
        <v>26</v>
      </c>
      <c r="H3" s="25">
        <v>17</v>
      </c>
      <c r="I3" s="23">
        <v>20</v>
      </c>
      <c r="J3" s="24" t="s">
        <v>26</v>
      </c>
      <c r="K3" s="25">
        <v>27</v>
      </c>
      <c r="L3" s="23">
        <v>25</v>
      </c>
      <c r="M3" s="24" t="s">
        <v>26</v>
      </c>
      <c r="N3" s="25">
        <v>17</v>
      </c>
      <c r="O3" s="98">
        <f>SUM(IF(C3&gt;E3,1,0),IF(F3&gt;H3,1,0),IF(I3&gt;K3,1,0),IF(L3&gt;N3,1,0))</f>
        <v>2</v>
      </c>
      <c r="P3" s="222">
        <v>11</v>
      </c>
      <c r="Q3" s="24">
        <f>C3+F3+I3+L3</f>
        <v>68</v>
      </c>
      <c r="R3" s="24" t="s">
        <v>26</v>
      </c>
      <c r="S3" s="24">
        <f>E3+H3+K3+N3</f>
        <v>61</v>
      </c>
      <c r="T3" s="25">
        <f>Q3/S3</f>
        <v>1.1147540983606556</v>
      </c>
    </row>
    <row r="4" spans="1:20" ht="21" x14ac:dyDescent="0.3">
      <c r="A4" s="34" t="s">
        <v>19</v>
      </c>
      <c r="B4" s="97" t="s">
        <v>135</v>
      </c>
      <c r="C4" s="95">
        <f>H3</f>
        <v>17</v>
      </c>
      <c r="D4" s="96" t="s">
        <v>26</v>
      </c>
      <c r="E4" s="94">
        <f>F3</f>
        <v>23</v>
      </c>
      <c r="F4" s="220"/>
      <c r="G4" s="219"/>
      <c r="H4" s="218"/>
      <c r="I4" s="90">
        <v>19</v>
      </c>
      <c r="J4" s="54" t="s">
        <v>26</v>
      </c>
      <c r="K4" s="89">
        <v>25</v>
      </c>
      <c r="L4" s="90">
        <v>24</v>
      </c>
      <c r="M4" s="54" t="s">
        <v>26</v>
      </c>
      <c r="N4" s="89">
        <v>20</v>
      </c>
      <c r="O4" s="88">
        <f>SUM(IF(C4&gt;E4,1,0),IF(F4&gt;H4,1,0),IF(I4&gt;K4,1,0),IF(L4&gt;N4,1,0))</f>
        <v>1</v>
      </c>
      <c r="P4" s="217">
        <v>12</v>
      </c>
      <c r="Q4" s="54">
        <f>C4+F4+I4+L4</f>
        <v>60</v>
      </c>
      <c r="R4" s="54" t="s">
        <v>26</v>
      </c>
      <c r="S4" s="54">
        <f>E4+H4+K4+N4</f>
        <v>68</v>
      </c>
      <c r="T4" s="89">
        <f>Q4/S4</f>
        <v>0.88235294117647056</v>
      </c>
    </row>
    <row r="5" spans="1:20" ht="21" x14ac:dyDescent="0.3">
      <c r="A5" s="34" t="s">
        <v>20</v>
      </c>
      <c r="B5" s="97" t="s">
        <v>43</v>
      </c>
      <c r="C5" s="95">
        <f>K3</f>
        <v>27</v>
      </c>
      <c r="D5" s="96" t="s">
        <v>26</v>
      </c>
      <c r="E5" s="94">
        <f>I3</f>
        <v>20</v>
      </c>
      <c r="F5" s="95">
        <f>K4</f>
        <v>25</v>
      </c>
      <c r="G5" s="96" t="s">
        <v>26</v>
      </c>
      <c r="H5" s="94">
        <f>I4</f>
        <v>19</v>
      </c>
      <c r="I5" s="220"/>
      <c r="J5" s="219"/>
      <c r="K5" s="218"/>
      <c r="L5" s="90">
        <v>23</v>
      </c>
      <c r="M5" s="54" t="s">
        <v>26</v>
      </c>
      <c r="N5" s="89">
        <v>12</v>
      </c>
      <c r="O5" s="88">
        <f>SUM(IF(C5&gt;E5,1,0),IF(F5&gt;H5,1,0),IF(I5&gt;K5,1,0),IF(L5&gt;N5,1,0))</f>
        <v>3</v>
      </c>
      <c r="P5" s="217">
        <v>10</v>
      </c>
      <c r="Q5" s="54">
        <f>C5+F5+I5+L5</f>
        <v>75</v>
      </c>
      <c r="R5" s="54" t="s">
        <v>26</v>
      </c>
      <c r="S5" s="54">
        <f>E5+H5+K5+N5</f>
        <v>51</v>
      </c>
      <c r="T5" s="89">
        <f>Q5/S5</f>
        <v>1.4705882352941178</v>
      </c>
    </row>
    <row r="6" spans="1:20" ht="21.6" thickBot="1" x14ac:dyDescent="0.35">
      <c r="A6" s="17" t="s">
        <v>21</v>
      </c>
      <c r="B6" s="55" t="s">
        <v>41</v>
      </c>
      <c r="C6" s="56">
        <f>N3</f>
        <v>17</v>
      </c>
      <c r="D6" s="57" t="s">
        <v>26</v>
      </c>
      <c r="E6" s="58">
        <f>L3</f>
        <v>25</v>
      </c>
      <c r="F6" s="56">
        <f>N4</f>
        <v>20</v>
      </c>
      <c r="G6" s="57" t="s">
        <v>26</v>
      </c>
      <c r="H6" s="58">
        <f>L4</f>
        <v>24</v>
      </c>
      <c r="I6" s="56">
        <f>N5</f>
        <v>12</v>
      </c>
      <c r="J6" s="57" t="s">
        <v>26</v>
      </c>
      <c r="K6" s="58">
        <f>L5</f>
        <v>23</v>
      </c>
      <c r="L6" s="215"/>
      <c r="M6" s="214"/>
      <c r="N6" s="213"/>
      <c r="O6" s="82">
        <f>SUM(IF(C6&gt;E6,1,0),IF(F6&gt;H6,1,0),IF(I6&gt;K6,1,0),IF(L6&gt;N6,1,0))</f>
        <v>0</v>
      </c>
      <c r="P6" s="212">
        <v>13</v>
      </c>
      <c r="Q6" s="80">
        <f>C6+F6+I6+L6</f>
        <v>49</v>
      </c>
      <c r="R6" s="80" t="s">
        <v>26</v>
      </c>
      <c r="S6" s="80">
        <f>E6+H6+K6+N6</f>
        <v>72</v>
      </c>
      <c r="T6" s="79">
        <f>Q6/S6</f>
        <v>0.68055555555555558</v>
      </c>
    </row>
  </sheetData>
  <mergeCells count="12">
    <mergeCell ref="A1:B2"/>
    <mergeCell ref="C1:E1"/>
    <mergeCell ref="F1:H1"/>
    <mergeCell ref="I1:K1"/>
    <mergeCell ref="L1:N1"/>
    <mergeCell ref="Q1:T2"/>
    <mergeCell ref="C2:E2"/>
    <mergeCell ref="F2:H2"/>
    <mergeCell ref="I2:K2"/>
    <mergeCell ref="L2:N2"/>
    <mergeCell ref="O1:O2"/>
    <mergeCell ref="P1:P2"/>
  </mergeCells>
  <pageMargins left="0.7" right="0.7" top="0.78740157499999996" bottom="0.78740157499999996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B1BF5-EA2D-4B03-8136-92961886F814}">
  <sheetPr>
    <tabColor rgb="FFFFFF00"/>
  </sheetPr>
  <dimension ref="A1:Z8"/>
  <sheetViews>
    <sheetView zoomScale="85" zoomScaleNormal="85" workbookViewId="0">
      <selection activeCell="K13" sqref="K13"/>
    </sheetView>
  </sheetViews>
  <sheetFormatPr defaultRowHeight="14.4" x14ac:dyDescent="0.3"/>
  <cols>
    <col min="1" max="1" width="5.33203125" style="78" customWidth="1"/>
    <col min="2" max="2" width="24.109375" style="78" bestFit="1" customWidth="1"/>
    <col min="3" max="3" width="5" style="78" customWidth="1"/>
    <col min="4" max="8" width="4.44140625" style="78" customWidth="1"/>
    <col min="9" max="11" width="8.33203125" style="78" customWidth="1"/>
    <col min="12" max="14" width="7.6640625" style="78" customWidth="1"/>
    <col min="15" max="17" width="9.88671875" style="78" customWidth="1"/>
    <col min="18" max="20" width="6.6640625" style="78" customWidth="1"/>
    <col min="21" max="22" width="8.88671875" style="78"/>
    <col min="23" max="23" width="6.33203125" style="78" customWidth="1"/>
    <col min="24" max="24" width="2" style="78" customWidth="1"/>
    <col min="25" max="25" width="6.33203125" style="78" customWidth="1"/>
    <col min="26" max="26" width="16.33203125" style="78" bestFit="1" customWidth="1"/>
    <col min="27" max="250" width="8.88671875" style="78"/>
    <col min="251" max="251" width="5.33203125" style="78" customWidth="1"/>
    <col min="252" max="252" width="15.33203125" style="78" customWidth="1"/>
    <col min="253" max="253" width="5" style="78" customWidth="1"/>
    <col min="254" max="269" width="4.44140625" style="78" customWidth="1"/>
    <col min="270" max="270" width="6.44140625" style="78" customWidth="1"/>
    <col min="271" max="276" width="4.44140625" style="78" customWidth="1"/>
    <col min="277" max="278" width="8.88671875" style="78"/>
    <col min="279" max="279" width="6.33203125" style="78" customWidth="1"/>
    <col min="280" max="280" width="2" style="78" customWidth="1"/>
    <col min="281" max="281" width="6.33203125" style="78" customWidth="1"/>
    <col min="282" max="506" width="8.88671875" style="78"/>
    <col min="507" max="507" width="5.33203125" style="78" customWidth="1"/>
    <col min="508" max="508" width="15.33203125" style="78" customWidth="1"/>
    <col min="509" max="509" width="5" style="78" customWidth="1"/>
    <col min="510" max="525" width="4.44140625" style="78" customWidth="1"/>
    <col min="526" max="526" width="6.44140625" style="78" customWidth="1"/>
    <col min="527" max="532" width="4.44140625" style="78" customWidth="1"/>
    <col min="533" max="534" width="8.88671875" style="78"/>
    <col min="535" max="535" width="6.33203125" style="78" customWidth="1"/>
    <col min="536" max="536" width="2" style="78" customWidth="1"/>
    <col min="537" max="537" width="6.33203125" style="78" customWidth="1"/>
    <col min="538" max="762" width="8.88671875" style="78"/>
    <col min="763" max="763" width="5.33203125" style="78" customWidth="1"/>
    <col min="764" max="764" width="15.33203125" style="78" customWidth="1"/>
    <col min="765" max="765" width="5" style="78" customWidth="1"/>
    <col min="766" max="781" width="4.44140625" style="78" customWidth="1"/>
    <col min="782" max="782" width="6.44140625" style="78" customWidth="1"/>
    <col min="783" max="788" width="4.44140625" style="78" customWidth="1"/>
    <col min="789" max="790" width="8.88671875" style="78"/>
    <col min="791" max="791" width="6.33203125" style="78" customWidth="1"/>
    <col min="792" max="792" width="2" style="78" customWidth="1"/>
    <col min="793" max="793" width="6.33203125" style="78" customWidth="1"/>
    <col min="794" max="1018" width="8.88671875" style="78"/>
    <col min="1019" max="1019" width="5.33203125" style="78" customWidth="1"/>
    <col min="1020" max="1020" width="15.33203125" style="78" customWidth="1"/>
    <col min="1021" max="1021" width="5" style="78" customWidth="1"/>
    <col min="1022" max="1037" width="4.44140625" style="78" customWidth="1"/>
    <col min="1038" max="1038" width="6.44140625" style="78" customWidth="1"/>
    <col min="1039" max="1044" width="4.44140625" style="78" customWidth="1"/>
    <col min="1045" max="1046" width="8.88671875" style="78"/>
    <col min="1047" max="1047" width="6.33203125" style="78" customWidth="1"/>
    <col min="1048" max="1048" width="2" style="78" customWidth="1"/>
    <col min="1049" max="1049" width="6.33203125" style="78" customWidth="1"/>
    <col min="1050" max="1274" width="8.88671875" style="78"/>
    <col min="1275" max="1275" width="5.33203125" style="78" customWidth="1"/>
    <col min="1276" max="1276" width="15.33203125" style="78" customWidth="1"/>
    <col min="1277" max="1277" width="5" style="78" customWidth="1"/>
    <col min="1278" max="1293" width="4.44140625" style="78" customWidth="1"/>
    <col min="1294" max="1294" width="6.44140625" style="78" customWidth="1"/>
    <col min="1295" max="1300" width="4.44140625" style="78" customWidth="1"/>
    <col min="1301" max="1302" width="8.88671875" style="78"/>
    <col min="1303" max="1303" width="6.33203125" style="78" customWidth="1"/>
    <col min="1304" max="1304" width="2" style="78" customWidth="1"/>
    <col min="1305" max="1305" width="6.33203125" style="78" customWidth="1"/>
    <col min="1306" max="1530" width="8.88671875" style="78"/>
    <col min="1531" max="1531" width="5.33203125" style="78" customWidth="1"/>
    <col min="1532" max="1532" width="15.33203125" style="78" customWidth="1"/>
    <col min="1533" max="1533" width="5" style="78" customWidth="1"/>
    <col min="1534" max="1549" width="4.44140625" style="78" customWidth="1"/>
    <col min="1550" max="1550" width="6.44140625" style="78" customWidth="1"/>
    <col min="1551" max="1556" width="4.44140625" style="78" customWidth="1"/>
    <col min="1557" max="1558" width="8.88671875" style="78"/>
    <col min="1559" max="1559" width="6.33203125" style="78" customWidth="1"/>
    <col min="1560" max="1560" width="2" style="78" customWidth="1"/>
    <col min="1561" max="1561" width="6.33203125" style="78" customWidth="1"/>
    <col min="1562" max="1786" width="8.88671875" style="78"/>
    <col min="1787" max="1787" width="5.33203125" style="78" customWidth="1"/>
    <col min="1788" max="1788" width="15.33203125" style="78" customWidth="1"/>
    <col min="1789" max="1789" width="5" style="78" customWidth="1"/>
    <col min="1790" max="1805" width="4.44140625" style="78" customWidth="1"/>
    <col min="1806" max="1806" width="6.44140625" style="78" customWidth="1"/>
    <col min="1807" max="1812" width="4.44140625" style="78" customWidth="1"/>
    <col min="1813" max="1814" width="8.88671875" style="78"/>
    <col min="1815" max="1815" width="6.33203125" style="78" customWidth="1"/>
    <col min="1816" max="1816" width="2" style="78" customWidth="1"/>
    <col min="1817" max="1817" width="6.33203125" style="78" customWidth="1"/>
    <col min="1818" max="2042" width="8.88671875" style="78"/>
    <col min="2043" max="2043" width="5.33203125" style="78" customWidth="1"/>
    <col min="2044" max="2044" width="15.33203125" style="78" customWidth="1"/>
    <col min="2045" max="2045" width="5" style="78" customWidth="1"/>
    <col min="2046" max="2061" width="4.44140625" style="78" customWidth="1"/>
    <col min="2062" max="2062" width="6.44140625" style="78" customWidth="1"/>
    <col min="2063" max="2068" width="4.44140625" style="78" customWidth="1"/>
    <col min="2069" max="2070" width="8.88671875" style="78"/>
    <col min="2071" max="2071" width="6.33203125" style="78" customWidth="1"/>
    <col min="2072" max="2072" width="2" style="78" customWidth="1"/>
    <col min="2073" max="2073" width="6.33203125" style="78" customWidth="1"/>
    <col min="2074" max="2298" width="8.88671875" style="78"/>
    <col min="2299" max="2299" width="5.33203125" style="78" customWidth="1"/>
    <col min="2300" max="2300" width="15.33203125" style="78" customWidth="1"/>
    <col min="2301" max="2301" width="5" style="78" customWidth="1"/>
    <col min="2302" max="2317" width="4.44140625" style="78" customWidth="1"/>
    <col min="2318" max="2318" width="6.44140625" style="78" customWidth="1"/>
    <col min="2319" max="2324" width="4.44140625" style="78" customWidth="1"/>
    <col min="2325" max="2326" width="8.88671875" style="78"/>
    <col min="2327" max="2327" width="6.33203125" style="78" customWidth="1"/>
    <col min="2328" max="2328" width="2" style="78" customWidth="1"/>
    <col min="2329" max="2329" width="6.33203125" style="78" customWidth="1"/>
    <col min="2330" max="2554" width="8.88671875" style="78"/>
    <col min="2555" max="2555" width="5.33203125" style="78" customWidth="1"/>
    <col min="2556" max="2556" width="15.33203125" style="78" customWidth="1"/>
    <col min="2557" max="2557" width="5" style="78" customWidth="1"/>
    <col min="2558" max="2573" width="4.44140625" style="78" customWidth="1"/>
    <col min="2574" max="2574" width="6.44140625" style="78" customWidth="1"/>
    <col min="2575" max="2580" width="4.44140625" style="78" customWidth="1"/>
    <col min="2581" max="2582" width="8.88671875" style="78"/>
    <col min="2583" max="2583" width="6.33203125" style="78" customWidth="1"/>
    <col min="2584" max="2584" width="2" style="78" customWidth="1"/>
    <col min="2585" max="2585" width="6.33203125" style="78" customWidth="1"/>
    <col min="2586" max="2810" width="8.88671875" style="78"/>
    <col min="2811" max="2811" width="5.33203125" style="78" customWidth="1"/>
    <col min="2812" max="2812" width="15.33203125" style="78" customWidth="1"/>
    <col min="2813" max="2813" width="5" style="78" customWidth="1"/>
    <col min="2814" max="2829" width="4.44140625" style="78" customWidth="1"/>
    <col min="2830" max="2830" width="6.44140625" style="78" customWidth="1"/>
    <col min="2831" max="2836" width="4.44140625" style="78" customWidth="1"/>
    <col min="2837" max="2838" width="8.88671875" style="78"/>
    <col min="2839" max="2839" width="6.33203125" style="78" customWidth="1"/>
    <col min="2840" max="2840" width="2" style="78" customWidth="1"/>
    <col min="2841" max="2841" width="6.33203125" style="78" customWidth="1"/>
    <col min="2842" max="3066" width="8.88671875" style="78"/>
    <col min="3067" max="3067" width="5.33203125" style="78" customWidth="1"/>
    <col min="3068" max="3068" width="15.33203125" style="78" customWidth="1"/>
    <col min="3069" max="3069" width="5" style="78" customWidth="1"/>
    <col min="3070" max="3085" width="4.44140625" style="78" customWidth="1"/>
    <col min="3086" max="3086" width="6.44140625" style="78" customWidth="1"/>
    <col min="3087" max="3092" width="4.44140625" style="78" customWidth="1"/>
    <col min="3093" max="3094" width="8.88671875" style="78"/>
    <col min="3095" max="3095" width="6.33203125" style="78" customWidth="1"/>
    <col min="3096" max="3096" width="2" style="78" customWidth="1"/>
    <col min="3097" max="3097" width="6.33203125" style="78" customWidth="1"/>
    <col min="3098" max="3322" width="8.88671875" style="78"/>
    <col min="3323" max="3323" width="5.33203125" style="78" customWidth="1"/>
    <col min="3324" max="3324" width="15.33203125" style="78" customWidth="1"/>
    <col min="3325" max="3325" width="5" style="78" customWidth="1"/>
    <col min="3326" max="3341" width="4.44140625" style="78" customWidth="1"/>
    <col min="3342" max="3342" width="6.44140625" style="78" customWidth="1"/>
    <col min="3343" max="3348" width="4.44140625" style="78" customWidth="1"/>
    <col min="3349" max="3350" width="8.88671875" style="78"/>
    <col min="3351" max="3351" width="6.33203125" style="78" customWidth="1"/>
    <col min="3352" max="3352" width="2" style="78" customWidth="1"/>
    <col min="3353" max="3353" width="6.33203125" style="78" customWidth="1"/>
    <col min="3354" max="3578" width="8.88671875" style="78"/>
    <col min="3579" max="3579" width="5.33203125" style="78" customWidth="1"/>
    <col min="3580" max="3580" width="15.33203125" style="78" customWidth="1"/>
    <col min="3581" max="3581" width="5" style="78" customWidth="1"/>
    <col min="3582" max="3597" width="4.44140625" style="78" customWidth="1"/>
    <col min="3598" max="3598" width="6.44140625" style="78" customWidth="1"/>
    <col min="3599" max="3604" width="4.44140625" style="78" customWidth="1"/>
    <col min="3605" max="3606" width="8.88671875" style="78"/>
    <col min="3607" max="3607" width="6.33203125" style="78" customWidth="1"/>
    <col min="3608" max="3608" width="2" style="78" customWidth="1"/>
    <col min="3609" max="3609" width="6.33203125" style="78" customWidth="1"/>
    <col min="3610" max="3834" width="8.88671875" style="78"/>
    <col min="3835" max="3835" width="5.33203125" style="78" customWidth="1"/>
    <col min="3836" max="3836" width="15.33203125" style="78" customWidth="1"/>
    <col min="3837" max="3837" width="5" style="78" customWidth="1"/>
    <col min="3838" max="3853" width="4.44140625" style="78" customWidth="1"/>
    <col min="3854" max="3854" width="6.44140625" style="78" customWidth="1"/>
    <col min="3855" max="3860" width="4.44140625" style="78" customWidth="1"/>
    <col min="3861" max="3862" width="8.88671875" style="78"/>
    <col min="3863" max="3863" width="6.33203125" style="78" customWidth="1"/>
    <col min="3864" max="3864" width="2" style="78" customWidth="1"/>
    <col min="3865" max="3865" width="6.33203125" style="78" customWidth="1"/>
    <col min="3866" max="4090" width="8.88671875" style="78"/>
    <col min="4091" max="4091" width="5.33203125" style="78" customWidth="1"/>
    <col min="4092" max="4092" width="15.33203125" style="78" customWidth="1"/>
    <col min="4093" max="4093" width="5" style="78" customWidth="1"/>
    <col min="4094" max="4109" width="4.44140625" style="78" customWidth="1"/>
    <col min="4110" max="4110" width="6.44140625" style="78" customWidth="1"/>
    <col min="4111" max="4116" width="4.44140625" style="78" customWidth="1"/>
    <col min="4117" max="4118" width="8.88671875" style="78"/>
    <col min="4119" max="4119" width="6.33203125" style="78" customWidth="1"/>
    <col min="4120" max="4120" width="2" style="78" customWidth="1"/>
    <col min="4121" max="4121" width="6.33203125" style="78" customWidth="1"/>
    <col min="4122" max="4346" width="8.88671875" style="78"/>
    <col min="4347" max="4347" width="5.33203125" style="78" customWidth="1"/>
    <col min="4348" max="4348" width="15.33203125" style="78" customWidth="1"/>
    <col min="4349" max="4349" width="5" style="78" customWidth="1"/>
    <col min="4350" max="4365" width="4.44140625" style="78" customWidth="1"/>
    <col min="4366" max="4366" width="6.44140625" style="78" customWidth="1"/>
    <col min="4367" max="4372" width="4.44140625" style="78" customWidth="1"/>
    <col min="4373" max="4374" width="8.88671875" style="78"/>
    <col min="4375" max="4375" width="6.33203125" style="78" customWidth="1"/>
    <col min="4376" max="4376" width="2" style="78" customWidth="1"/>
    <col min="4377" max="4377" width="6.33203125" style="78" customWidth="1"/>
    <col min="4378" max="4602" width="8.88671875" style="78"/>
    <col min="4603" max="4603" width="5.33203125" style="78" customWidth="1"/>
    <col min="4604" max="4604" width="15.33203125" style="78" customWidth="1"/>
    <col min="4605" max="4605" width="5" style="78" customWidth="1"/>
    <col min="4606" max="4621" width="4.44140625" style="78" customWidth="1"/>
    <col min="4622" max="4622" width="6.44140625" style="78" customWidth="1"/>
    <col min="4623" max="4628" width="4.44140625" style="78" customWidth="1"/>
    <col min="4629" max="4630" width="8.88671875" style="78"/>
    <col min="4631" max="4631" width="6.33203125" style="78" customWidth="1"/>
    <col min="4632" max="4632" width="2" style="78" customWidth="1"/>
    <col min="4633" max="4633" width="6.33203125" style="78" customWidth="1"/>
    <col min="4634" max="4858" width="8.88671875" style="78"/>
    <col min="4859" max="4859" width="5.33203125" style="78" customWidth="1"/>
    <col min="4860" max="4860" width="15.33203125" style="78" customWidth="1"/>
    <col min="4861" max="4861" width="5" style="78" customWidth="1"/>
    <col min="4862" max="4877" width="4.44140625" style="78" customWidth="1"/>
    <col min="4878" max="4878" width="6.44140625" style="78" customWidth="1"/>
    <col min="4879" max="4884" width="4.44140625" style="78" customWidth="1"/>
    <col min="4885" max="4886" width="8.88671875" style="78"/>
    <col min="4887" max="4887" width="6.33203125" style="78" customWidth="1"/>
    <col min="4888" max="4888" width="2" style="78" customWidth="1"/>
    <col min="4889" max="4889" width="6.33203125" style="78" customWidth="1"/>
    <col min="4890" max="5114" width="8.88671875" style="78"/>
    <col min="5115" max="5115" width="5.33203125" style="78" customWidth="1"/>
    <col min="5116" max="5116" width="15.33203125" style="78" customWidth="1"/>
    <col min="5117" max="5117" width="5" style="78" customWidth="1"/>
    <col min="5118" max="5133" width="4.44140625" style="78" customWidth="1"/>
    <col min="5134" max="5134" width="6.44140625" style="78" customWidth="1"/>
    <col min="5135" max="5140" width="4.44140625" style="78" customWidth="1"/>
    <col min="5141" max="5142" width="8.88671875" style="78"/>
    <col min="5143" max="5143" width="6.33203125" style="78" customWidth="1"/>
    <col min="5144" max="5144" width="2" style="78" customWidth="1"/>
    <col min="5145" max="5145" width="6.33203125" style="78" customWidth="1"/>
    <col min="5146" max="5370" width="8.88671875" style="78"/>
    <col min="5371" max="5371" width="5.33203125" style="78" customWidth="1"/>
    <col min="5372" max="5372" width="15.33203125" style="78" customWidth="1"/>
    <col min="5373" max="5373" width="5" style="78" customWidth="1"/>
    <col min="5374" max="5389" width="4.44140625" style="78" customWidth="1"/>
    <col min="5390" max="5390" width="6.44140625" style="78" customWidth="1"/>
    <col min="5391" max="5396" width="4.44140625" style="78" customWidth="1"/>
    <col min="5397" max="5398" width="8.88671875" style="78"/>
    <col min="5399" max="5399" width="6.33203125" style="78" customWidth="1"/>
    <col min="5400" max="5400" width="2" style="78" customWidth="1"/>
    <col min="5401" max="5401" width="6.33203125" style="78" customWidth="1"/>
    <col min="5402" max="5626" width="8.88671875" style="78"/>
    <col min="5627" max="5627" width="5.33203125" style="78" customWidth="1"/>
    <col min="5628" max="5628" width="15.33203125" style="78" customWidth="1"/>
    <col min="5629" max="5629" width="5" style="78" customWidth="1"/>
    <col min="5630" max="5645" width="4.44140625" style="78" customWidth="1"/>
    <col min="5646" max="5646" width="6.44140625" style="78" customWidth="1"/>
    <col min="5647" max="5652" width="4.44140625" style="78" customWidth="1"/>
    <col min="5653" max="5654" width="8.88671875" style="78"/>
    <col min="5655" max="5655" width="6.33203125" style="78" customWidth="1"/>
    <col min="5656" max="5656" width="2" style="78" customWidth="1"/>
    <col min="5657" max="5657" width="6.33203125" style="78" customWidth="1"/>
    <col min="5658" max="5882" width="8.88671875" style="78"/>
    <col min="5883" max="5883" width="5.33203125" style="78" customWidth="1"/>
    <col min="5884" max="5884" width="15.33203125" style="78" customWidth="1"/>
    <col min="5885" max="5885" width="5" style="78" customWidth="1"/>
    <col min="5886" max="5901" width="4.44140625" style="78" customWidth="1"/>
    <col min="5902" max="5902" width="6.44140625" style="78" customWidth="1"/>
    <col min="5903" max="5908" width="4.44140625" style="78" customWidth="1"/>
    <col min="5909" max="5910" width="8.88671875" style="78"/>
    <col min="5911" max="5911" width="6.33203125" style="78" customWidth="1"/>
    <col min="5912" max="5912" width="2" style="78" customWidth="1"/>
    <col min="5913" max="5913" width="6.33203125" style="78" customWidth="1"/>
    <col min="5914" max="6138" width="8.88671875" style="78"/>
    <col min="6139" max="6139" width="5.33203125" style="78" customWidth="1"/>
    <col min="6140" max="6140" width="15.33203125" style="78" customWidth="1"/>
    <col min="6141" max="6141" width="5" style="78" customWidth="1"/>
    <col min="6142" max="6157" width="4.44140625" style="78" customWidth="1"/>
    <col min="6158" max="6158" width="6.44140625" style="78" customWidth="1"/>
    <col min="6159" max="6164" width="4.44140625" style="78" customWidth="1"/>
    <col min="6165" max="6166" width="8.88671875" style="78"/>
    <col min="6167" max="6167" width="6.33203125" style="78" customWidth="1"/>
    <col min="6168" max="6168" width="2" style="78" customWidth="1"/>
    <col min="6169" max="6169" width="6.33203125" style="78" customWidth="1"/>
    <col min="6170" max="6394" width="8.88671875" style="78"/>
    <col min="6395" max="6395" width="5.33203125" style="78" customWidth="1"/>
    <col min="6396" max="6396" width="15.33203125" style="78" customWidth="1"/>
    <col min="6397" max="6397" width="5" style="78" customWidth="1"/>
    <col min="6398" max="6413" width="4.44140625" style="78" customWidth="1"/>
    <col min="6414" max="6414" width="6.44140625" style="78" customWidth="1"/>
    <col min="6415" max="6420" width="4.44140625" style="78" customWidth="1"/>
    <col min="6421" max="6422" width="8.88671875" style="78"/>
    <col min="6423" max="6423" width="6.33203125" style="78" customWidth="1"/>
    <col min="6424" max="6424" width="2" style="78" customWidth="1"/>
    <col min="6425" max="6425" width="6.33203125" style="78" customWidth="1"/>
    <col min="6426" max="6650" width="8.88671875" style="78"/>
    <col min="6651" max="6651" width="5.33203125" style="78" customWidth="1"/>
    <col min="6652" max="6652" width="15.33203125" style="78" customWidth="1"/>
    <col min="6653" max="6653" width="5" style="78" customWidth="1"/>
    <col min="6654" max="6669" width="4.44140625" style="78" customWidth="1"/>
    <col min="6670" max="6670" width="6.44140625" style="78" customWidth="1"/>
    <col min="6671" max="6676" width="4.44140625" style="78" customWidth="1"/>
    <col min="6677" max="6678" width="8.88671875" style="78"/>
    <col min="6679" max="6679" width="6.33203125" style="78" customWidth="1"/>
    <col min="6680" max="6680" width="2" style="78" customWidth="1"/>
    <col min="6681" max="6681" width="6.33203125" style="78" customWidth="1"/>
    <col min="6682" max="6906" width="8.88671875" style="78"/>
    <col min="6907" max="6907" width="5.33203125" style="78" customWidth="1"/>
    <col min="6908" max="6908" width="15.33203125" style="78" customWidth="1"/>
    <col min="6909" max="6909" width="5" style="78" customWidth="1"/>
    <col min="6910" max="6925" width="4.44140625" style="78" customWidth="1"/>
    <col min="6926" max="6926" width="6.44140625" style="78" customWidth="1"/>
    <col min="6927" max="6932" width="4.44140625" style="78" customWidth="1"/>
    <col min="6933" max="6934" width="8.88671875" style="78"/>
    <col min="6935" max="6935" width="6.33203125" style="78" customWidth="1"/>
    <col min="6936" max="6936" width="2" style="78" customWidth="1"/>
    <col min="6937" max="6937" width="6.33203125" style="78" customWidth="1"/>
    <col min="6938" max="7162" width="8.88671875" style="78"/>
    <col min="7163" max="7163" width="5.33203125" style="78" customWidth="1"/>
    <col min="7164" max="7164" width="15.33203125" style="78" customWidth="1"/>
    <col min="7165" max="7165" width="5" style="78" customWidth="1"/>
    <col min="7166" max="7181" width="4.44140625" style="78" customWidth="1"/>
    <col min="7182" max="7182" width="6.44140625" style="78" customWidth="1"/>
    <col min="7183" max="7188" width="4.44140625" style="78" customWidth="1"/>
    <col min="7189" max="7190" width="8.88671875" style="78"/>
    <col min="7191" max="7191" width="6.33203125" style="78" customWidth="1"/>
    <col min="7192" max="7192" width="2" style="78" customWidth="1"/>
    <col min="7193" max="7193" width="6.33203125" style="78" customWidth="1"/>
    <col min="7194" max="7418" width="8.88671875" style="78"/>
    <col min="7419" max="7419" width="5.33203125" style="78" customWidth="1"/>
    <col min="7420" max="7420" width="15.33203125" style="78" customWidth="1"/>
    <col min="7421" max="7421" width="5" style="78" customWidth="1"/>
    <col min="7422" max="7437" width="4.44140625" style="78" customWidth="1"/>
    <col min="7438" max="7438" width="6.44140625" style="78" customWidth="1"/>
    <col min="7439" max="7444" width="4.44140625" style="78" customWidth="1"/>
    <col min="7445" max="7446" width="8.88671875" style="78"/>
    <col min="7447" max="7447" width="6.33203125" style="78" customWidth="1"/>
    <col min="7448" max="7448" width="2" style="78" customWidth="1"/>
    <col min="7449" max="7449" width="6.33203125" style="78" customWidth="1"/>
    <col min="7450" max="7674" width="8.88671875" style="78"/>
    <col min="7675" max="7675" width="5.33203125" style="78" customWidth="1"/>
    <col min="7676" max="7676" width="15.33203125" style="78" customWidth="1"/>
    <col min="7677" max="7677" width="5" style="78" customWidth="1"/>
    <col min="7678" max="7693" width="4.44140625" style="78" customWidth="1"/>
    <col min="7694" max="7694" width="6.44140625" style="78" customWidth="1"/>
    <col min="7695" max="7700" width="4.44140625" style="78" customWidth="1"/>
    <col min="7701" max="7702" width="8.88671875" style="78"/>
    <col min="7703" max="7703" width="6.33203125" style="78" customWidth="1"/>
    <col min="7704" max="7704" width="2" style="78" customWidth="1"/>
    <col min="7705" max="7705" width="6.33203125" style="78" customWidth="1"/>
    <col min="7706" max="7930" width="8.88671875" style="78"/>
    <col min="7931" max="7931" width="5.33203125" style="78" customWidth="1"/>
    <col min="7932" max="7932" width="15.33203125" style="78" customWidth="1"/>
    <col min="7933" max="7933" width="5" style="78" customWidth="1"/>
    <col min="7934" max="7949" width="4.44140625" style="78" customWidth="1"/>
    <col min="7950" max="7950" width="6.44140625" style="78" customWidth="1"/>
    <col min="7951" max="7956" width="4.44140625" style="78" customWidth="1"/>
    <col min="7957" max="7958" width="8.88671875" style="78"/>
    <col min="7959" max="7959" width="6.33203125" style="78" customWidth="1"/>
    <col min="7960" max="7960" width="2" style="78" customWidth="1"/>
    <col min="7961" max="7961" width="6.33203125" style="78" customWidth="1"/>
    <col min="7962" max="8186" width="8.88671875" style="78"/>
    <col min="8187" max="8187" width="5.33203125" style="78" customWidth="1"/>
    <col min="8188" max="8188" width="15.33203125" style="78" customWidth="1"/>
    <col min="8189" max="8189" width="5" style="78" customWidth="1"/>
    <col min="8190" max="8205" width="4.44140625" style="78" customWidth="1"/>
    <col min="8206" max="8206" width="6.44140625" style="78" customWidth="1"/>
    <col min="8207" max="8212" width="4.44140625" style="78" customWidth="1"/>
    <col min="8213" max="8214" width="8.88671875" style="78"/>
    <col min="8215" max="8215" width="6.33203125" style="78" customWidth="1"/>
    <col min="8216" max="8216" width="2" style="78" customWidth="1"/>
    <col min="8217" max="8217" width="6.33203125" style="78" customWidth="1"/>
    <col min="8218" max="8442" width="8.88671875" style="78"/>
    <col min="8443" max="8443" width="5.33203125" style="78" customWidth="1"/>
    <col min="8444" max="8444" width="15.33203125" style="78" customWidth="1"/>
    <col min="8445" max="8445" width="5" style="78" customWidth="1"/>
    <col min="8446" max="8461" width="4.44140625" style="78" customWidth="1"/>
    <col min="8462" max="8462" width="6.44140625" style="78" customWidth="1"/>
    <col min="8463" max="8468" width="4.44140625" style="78" customWidth="1"/>
    <col min="8469" max="8470" width="8.88671875" style="78"/>
    <col min="8471" max="8471" width="6.33203125" style="78" customWidth="1"/>
    <col min="8472" max="8472" width="2" style="78" customWidth="1"/>
    <col min="8473" max="8473" width="6.33203125" style="78" customWidth="1"/>
    <col min="8474" max="8698" width="8.88671875" style="78"/>
    <col min="8699" max="8699" width="5.33203125" style="78" customWidth="1"/>
    <col min="8700" max="8700" width="15.33203125" style="78" customWidth="1"/>
    <col min="8701" max="8701" width="5" style="78" customWidth="1"/>
    <col min="8702" max="8717" width="4.44140625" style="78" customWidth="1"/>
    <col min="8718" max="8718" width="6.44140625" style="78" customWidth="1"/>
    <col min="8719" max="8724" width="4.44140625" style="78" customWidth="1"/>
    <col min="8725" max="8726" width="8.88671875" style="78"/>
    <col min="8727" max="8727" width="6.33203125" style="78" customWidth="1"/>
    <col min="8728" max="8728" width="2" style="78" customWidth="1"/>
    <col min="8729" max="8729" width="6.33203125" style="78" customWidth="1"/>
    <col min="8730" max="8954" width="8.88671875" style="78"/>
    <col min="8955" max="8955" width="5.33203125" style="78" customWidth="1"/>
    <col min="8956" max="8956" width="15.33203125" style="78" customWidth="1"/>
    <col min="8957" max="8957" width="5" style="78" customWidth="1"/>
    <col min="8958" max="8973" width="4.44140625" style="78" customWidth="1"/>
    <col min="8974" max="8974" width="6.44140625" style="78" customWidth="1"/>
    <col min="8975" max="8980" width="4.44140625" style="78" customWidth="1"/>
    <col min="8981" max="8982" width="8.88671875" style="78"/>
    <col min="8983" max="8983" width="6.33203125" style="78" customWidth="1"/>
    <col min="8984" max="8984" width="2" style="78" customWidth="1"/>
    <col min="8985" max="8985" width="6.33203125" style="78" customWidth="1"/>
    <col min="8986" max="9210" width="8.88671875" style="78"/>
    <col min="9211" max="9211" width="5.33203125" style="78" customWidth="1"/>
    <col min="9212" max="9212" width="15.33203125" style="78" customWidth="1"/>
    <col min="9213" max="9213" width="5" style="78" customWidth="1"/>
    <col min="9214" max="9229" width="4.44140625" style="78" customWidth="1"/>
    <col min="9230" max="9230" width="6.44140625" style="78" customWidth="1"/>
    <col min="9231" max="9236" width="4.44140625" style="78" customWidth="1"/>
    <col min="9237" max="9238" width="8.88671875" style="78"/>
    <col min="9239" max="9239" width="6.33203125" style="78" customWidth="1"/>
    <col min="9240" max="9240" width="2" style="78" customWidth="1"/>
    <col min="9241" max="9241" width="6.33203125" style="78" customWidth="1"/>
    <col min="9242" max="9466" width="8.88671875" style="78"/>
    <col min="9467" max="9467" width="5.33203125" style="78" customWidth="1"/>
    <col min="9468" max="9468" width="15.33203125" style="78" customWidth="1"/>
    <col min="9469" max="9469" width="5" style="78" customWidth="1"/>
    <col min="9470" max="9485" width="4.44140625" style="78" customWidth="1"/>
    <col min="9486" max="9486" width="6.44140625" style="78" customWidth="1"/>
    <col min="9487" max="9492" width="4.44140625" style="78" customWidth="1"/>
    <col min="9493" max="9494" width="8.88671875" style="78"/>
    <col min="9495" max="9495" width="6.33203125" style="78" customWidth="1"/>
    <col min="9496" max="9496" width="2" style="78" customWidth="1"/>
    <col min="9497" max="9497" width="6.33203125" style="78" customWidth="1"/>
    <col min="9498" max="9722" width="8.88671875" style="78"/>
    <col min="9723" max="9723" width="5.33203125" style="78" customWidth="1"/>
    <col min="9724" max="9724" width="15.33203125" style="78" customWidth="1"/>
    <col min="9725" max="9725" width="5" style="78" customWidth="1"/>
    <col min="9726" max="9741" width="4.44140625" style="78" customWidth="1"/>
    <col min="9742" max="9742" width="6.44140625" style="78" customWidth="1"/>
    <col min="9743" max="9748" width="4.44140625" style="78" customWidth="1"/>
    <col min="9749" max="9750" width="8.88671875" style="78"/>
    <col min="9751" max="9751" width="6.33203125" style="78" customWidth="1"/>
    <col min="9752" max="9752" width="2" style="78" customWidth="1"/>
    <col min="9753" max="9753" width="6.33203125" style="78" customWidth="1"/>
    <col min="9754" max="9978" width="8.88671875" style="78"/>
    <col min="9979" max="9979" width="5.33203125" style="78" customWidth="1"/>
    <col min="9980" max="9980" width="15.33203125" style="78" customWidth="1"/>
    <col min="9981" max="9981" width="5" style="78" customWidth="1"/>
    <col min="9982" max="9997" width="4.44140625" style="78" customWidth="1"/>
    <col min="9998" max="9998" width="6.44140625" style="78" customWidth="1"/>
    <col min="9999" max="10004" width="4.44140625" style="78" customWidth="1"/>
    <col min="10005" max="10006" width="8.88671875" style="78"/>
    <col min="10007" max="10007" width="6.33203125" style="78" customWidth="1"/>
    <col min="10008" max="10008" width="2" style="78" customWidth="1"/>
    <col min="10009" max="10009" width="6.33203125" style="78" customWidth="1"/>
    <col min="10010" max="10234" width="8.88671875" style="78"/>
    <col min="10235" max="10235" width="5.33203125" style="78" customWidth="1"/>
    <col min="10236" max="10236" width="15.33203125" style="78" customWidth="1"/>
    <col min="10237" max="10237" width="5" style="78" customWidth="1"/>
    <col min="10238" max="10253" width="4.44140625" style="78" customWidth="1"/>
    <col min="10254" max="10254" width="6.44140625" style="78" customWidth="1"/>
    <col min="10255" max="10260" width="4.44140625" style="78" customWidth="1"/>
    <col min="10261" max="10262" width="8.88671875" style="78"/>
    <col min="10263" max="10263" width="6.33203125" style="78" customWidth="1"/>
    <col min="10264" max="10264" width="2" style="78" customWidth="1"/>
    <col min="10265" max="10265" width="6.33203125" style="78" customWidth="1"/>
    <col min="10266" max="10490" width="8.88671875" style="78"/>
    <col min="10491" max="10491" width="5.33203125" style="78" customWidth="1"/>
    <col min="10492" max="10492" width="15.33203125" style="78" customWidth="1"/>
    <col min="10493" max="10493" width="5" style="78" customWidth="1"/>
    <col min="10494" max="10509" width="4.44140625" style="78" customWidth="1"/>
    <col min="10510" max="10510" width="6.44140625" style="78" customWidth="1"/>
    <col min="10511" max="10516" width="4.44140625" style="78" customWidth="1"/>
    <col min="10517" max="10518" width="8.88671875" style="78"/>
    <col min="10519" max="10519" width="6.33203125" style="78" customWidth="1"/>
    <col min="10520" max="10520" width="2" style="78" customWidth="1"/>
    <col min="10521" max="10521" width="6.33203125" style="78" customWidth="1"/>
    <col min="10522" max="10746" width="8.88671875" style="78"/>
    <col min="10747" max="10747" width="5.33203125" style="78" customWidth="1"/>
    <col min="10748" max="10748" width="15.33203125" style="78" customWidth="1"/>
    <col min="10749" max="10749" width="5" style="78" customWidth="1"/>
    <col min="10750" max="10765" width="4.44140625" style="78" customWidth="1"/>
    <col min="10766" max="10766" width="6.44140625" style="78" customWidth="1"/>
    <col min="10767" max="10772" width="4.44140625" style="78" customWidth="1"/>
    <col min="10773" max="10774" width="8.88671875" style="78"/>
    <col min="10775" max="10775" width="6.33203125" style="78" customWidth="1"/>
    <col min="10776" max="10776" width="2" style="78" customWidth="1"/>
    <col min="10777" max="10777" width="6.33203125" style="78" customWidth="1"/>
    <col min="10778" max="11002" width="8.88671875" style="78"/>
    <col min="11003" max="11003" width="5.33203125" style="78" customWidth="1"/>
    <col min="11004" max="11004" width="15.33203125" style="78" customWidth="1"/>
    <col min="11005" max="11005" width="5" style="78" customWidth="1"/>
    <col min="11006" max="11021" width="4.44140625" style="78" customWidth="1"/>
    <col min="11022" max="11022" width="6.44140625" style="78" customWidth="1"/>
    <col min="11023" max="11028" width="4.44140625" style="78" customWidth="1"/>
    <col min="11029" max="11030" width="8.88671875" style="78"/>
    <col min="11031" max="11031" width="6.33203125" style="78" customWidth="1"/>
    <col min="11032" max="11032" width="2" style="78" customWidth="1"/>
    <col min="11033" max="11033" width="6.33203125" style="78" customWidth="1"/>
    <col min="11034" max="11258" width="8.88671875" style="78"/>
    <col min="11259" max="11259" width="5.33203125" style="78" customWidth="1"/>
    <col min="11260" max="11260" width="15.33203125" style="78" customWidth="1"/>
    <col min="11261" max="11261" width="5" style="78" customWidth="1"/>
    <col min="11262" max="11277" width="4.44140625" style="78" customWidth="1"/>
    <col min="11278" max="11278" width="6.44140625" style="78" customWidth="1"/>
    <col min="11279" max="11284" width="4.44140625" style="78" customWidth="1"/>
    <col min="11285" max="11286" width="8.88671875" style="78"/>
    <col min="11287" max="11287" width="6.33203125" style="78" customWidth="1"/>
    <col min="11288" max="11288" width="2" style="78" customWidth="1"/>
    <col min="11289" max="11289" width="6.33203125" style="78" customWidth="1"/>
    <col min="11290" max="11514" width="8.88671875" style="78"/>
    <col min="11515" max="11515" width="5.33203125" style="78" customWidth="1"/>
    <col min="11516" max="11516" width="15.33203125" style="78" customWidth="1"/>
    <col min="11517" max="11517" width="5" style="78" customWidth="1"/>
    <col min="11518" max="11533" width="4.44140625" style="78" customWidth="1"/>
    <col min="11534" max="11534" width="6.44140625" style="78" customWidth="1"/>
    <col min="11535" max="11540" width="4.44140625" style="78" customWidth="1"/>
    <col min="11541" max="11542" width="8.88671875" style="78"/>
    <col min="11543" max="11543" width="6.33203125" style="78" customWidth="1"/>
    <col min="11544" max="11544" width="2" style="78" customWidth="1"/>
    <col min="11545" max="11545" width="6.33203125" style="78" customWidth="1"/>
    <col min="11546" max="11770" width="8.88671875" style="78"/>
    <col min="11771" max="11771" width="5.33203125" style="78" customWidth="1"/>
    <col min="11772" max="11772" width="15.33203125" style="78" customWidth="1"/>
    <col min="11773" max="11773" width="5" style="78" customWidth="1"/>
    <col min="11774" max="11789" width="4.44140625" style="78" customWidth="1"/>
    <col min="11790" max="11790" width="6.44140625" style="78" customWidth="1"/>
    <col min="11791" max="11796" width="4.44140625" style="78" customWidth="1"/>
    <col min="11797" max="11798" width="8.88671875" style="78"/>
    <col min="11799" max="11799" width="6.33203125" style="78" customWidth="1"/>
    <col min="11800" max="11800" width="2" style="78" customWidth="1"/>
    <col min="11801" max="11801" width="6.33203125" style="78" customWidth="1"/>
    <col min="11802" max="12026" width="8.88671875" style="78"/>
    <col min="12027" max="12027" width="5.33203125" style="78" customWidth="1"/>
    <col min="12028" max="12028" width="15.33203125" style="78" customWidth="1"/>
    <col min="12029" max="12029" width="5" style="78" customWidth="1"/>
    <col min="12030" max="12045" width="4.44140625" style="78" customWidth="1"/>
    <col min="12046" max="12046" width="6.44140625" style="78" customWidth="1"/>
    <col min="12047" max="12052" width="4.44140625" style="78" customWidth="1"/>
    <col min="12053" max="12054" width="8.88671875" style="78"/>
    <col min="12055" max="12055" width="6.33203125" style="78" customWidth="1"/>
    <col min="12056" max="12056" width="2" style="78" customWidth="1"/>
    <col min="12057" max="12057" width="6.33203125" style="78" customWidth="1"/>
    <col min="12058" max="12282" width="8.88671875" style="78"/>
    <col min="12283" max="12283" width="5.33203125" style="78" customWidth="1"/>
    <col min="12284" max="12284" width="15.33203125" style="78" customWidth="1"/>
    <col min="12285" max="12285" width="5" style="78" customWidth="1"/>
    <col min="12286" max="12301" width="4.44140625" style="78" customWidth="1"/>
    <col min="12302" max="12302" width="6.44140625" style="78" customWidth="1"/>
    <col min="12303" max="12308" width="4.44140625" style="78" customWidth="1"/>
    <col min="12309" max="12310" width="8.88671875" style="78"/>
    <col min="12311" max="12311" width="6.33203125" style="78" customWidth="1"/>
    <col min="12312" max="12312" width="2" style="78" customWidth="1"/>
    <col min="12313" max="12313" width="6.33203125" style="78" customWidth="1"/>
    <col min="12314" max="12538" width="8.88671875" style="78"/>
    <col min="12539" max="12539" width="5.33203125" style="78" customWidth="1"/>
    <col min="12540" max="12540" width="15.33203125" style="78" customWidth="1"/>
    <col min="12541" max="12541" width="5" style="78" customWidth="1"/>
    <col min="12542" max="12557" width="4.44140625" style="78" customWidth="1"/>
    <col min="12558" max="12558" width="6.44140625" style="78" customWidth="1"/>
    <col min="12559" max="12564" width="4.44140625" style="78" customWidth="1"/>
    <col min="12565" max="12566" width="8.88671875" style="78"/>
    <col min="12567" max="12567" width="6.33203125" style="78" customWidth="1"/>
    <col min="12568" max="12568" width="2" style="78" customWidth="1"/>
    <col min="12569" max="12569" width="6.33203125" style="78" customWidth="1"/>
    <col min="12570" max="12794" width="8.88671875" style="78"/>
    <col min="12795" max="12795" width="5.33203125" style="78" customWidth="1"/>
    <col min="12796" max="12796" width="15.33203125" style="78" customWidth="1"/>
    <col min="12797" max="12797" width="5" style="78" customWidth="1"/>
    <col min="12798" max="12813" width="4.44140625" style="78" customWidth="1"/>
    <col min="12814" max="12814" width="6.44140625" style="78" customWidth="1"/>
    <col min="12815" max="12820" width="4.44140625" style="78" customWidth="1"/>
    <col min="12821" max="12822" width="8.88671875" style="78"/>
    <col min="12823" max="12823" width="6.33203125" style="78" customWidth="1"/>
    <col min="12824" max="12824" width="2" style="78" customWidth="1"/>
    <col min="12825" max="12825" width="6.33203125" style="78" customWidth="1"/>
    <col min="12826" max="13050" width="8.88671875" style="78"/>
    <col min="13051" max="13051" width="5.33203125" style="78" customWidth="1"/>
    <col min="13052" max="13052" width="15.33203125" style="78" customWidth="1"/>
    <col min="13053" max="13053" width="5" style="78" customWidth="1"/>
    <col min="13054" max="13069" width="4.44140625" style="78" customWidth="1"/>
    <col min="13070" max="13070" width="6.44140625" style="78" customWidth="1"/>
    <col min="13071" max="13076" width="4.44140625" style="78" customWidth="1"/>
    <col min="13077" max="13078" width="8.88671875" style="78"/>
    <col min="13079" max="13079" width="6.33203125" style="78" customWidth="1"/>
    <col min="13080" max="13080" width="2" style="78" customWidth="1"/>
    <col min="13081" max="13081" width="6.33203125" style="78" customWidth="1"/>
    <col min="13082" max="13306" width="8.88671875" style="78"/>
    <col min="13307" max="13307" width="5.33203125" style="78" customWidth="1"/>
    <col min="13308" max="13308" width="15.33203125" style="78" customWidth="1"/>
    <col min="13309" max="13309" width="5" style="78" customWidth="1"/>
    <col min="13310" max="13325" width="4.44140625" style="78" customWidth="1"/>
    <col min="13326" max="13326" width="6.44140625" style="78" customWidth="1"/>
    <col min="13327" max="13332" width="4.44140625" style="78" customWidth="1"/>
    <col min="13333" max="13334" width="8.88671875" style="78"/>
    <col min="13335" max="13335" width="6.33203125" style="78" customWidth="1"/>
    <col min="13336" max="13336" width="2" style="78" customWidth="1"/>
    <col min="13337" max="13337" width="6.33203125" style="78" customWidth="1"/>
    <col min="13338" max="13562" width="8.88671875" style="78"/>
    <col min="13563" max="13563" width="5.33203125" style="78" customWidth="1"/>
    <col min="13564" max="13564" width="15.33203125" style="78" customWidth="1"/>
    <col min="13565" max="13565" width="5" style="78" customWidth="1"/>
    <col min="13566" max="13581" width="4.44140625" style="78" customWidth="1"/>
    <col min="13582" max="13582" width="6.44140625" style="78" customWidth="1"/>
    <col min="13583" max="13588" width="4.44140625" style="78" customWidth="1"/>
    <col min="13589" max="13590" width="8.88671875" style="78"/>
    <col min="13591" max="13591" width="6.33203125" style="78" customWidth="1"/>
    <col min="13592" max="13592" width="2" style="78" customWidth="1"/>
    <col min="13593" max="13593" width="6.33203125" style="78" customWidth="1"/>
    <col min="13594" max="13818" width="8.88671875" style="78"/>
    <col min="13819" max="13819" width="5.33203125" style="78" customWidth="1"/>
    <col min="13820" max="13820" width="15.33203125" style="78" customWidth="1"/>
    <col min="13821" max="13821" width="5" style="78" customWidth="1"/>
    <col min="13822" max="13837" width="4.44140625" style="78" customWidth="1"/>
    <col min="13838" max="13838" width="6.44140625" style="78" customWidth="1"/>
    <col min="13839" max="13844" width="4.44140625" style="78" customWidth="1"/>
    <col min="13845" max="13846" width="8.88671875" style="78"/>
    <col min="13847" max="13847" width="6.33203125" style="78" customWidth="1"/>
    <col min="13848" max="13848" width="2" style="78" customWidth="1"/>
    <col min="13849" max="13849" width="6.33203125" style="78" customWidth="1"/>
    <col min="13850" max="14074" width="8.88671875" style="78"/>
    <col min="14075" max="14075" width="5.33203125" style="78" customWidth="1"/>
    <col min="14076" max="14076" width="15.33203125" style="78" customWidth="1"/>
    <col min="14077" max="14077" width="5" style="78" customWidth="1"/>
    <col min="14078" max="14093" width="4.44140625" style="78" customWidth="1"/>
    <col min="14094" max="14094" width="6.44140625" style="78" customWidth="1"/>
    <col min="14095" max="14100" width="4.44140625" style="78" customWidth="1"/>
    <col min="14101" max="14102" width="8.88671875" style="78"/>
    <col min="14103" max="14103" width="6.33203125" style="78" customWidth="1"/>
    <col min="14104" max="14104" width="2" style="78" customWidth="1"/>
    <col min="14105" max="14105" width="6.33203125" style="78" customWidth="1"/>
    <col min="14106" max="14330" width="8.88671875" style="78"/>
    <col min="14331" max="14331" width="5.33203125" style="78" customWidth="1"/>
    <col min="14332" max="14332" width="15.33203125" style="78" customWidth="1"/>
    <col min="14333" max="14333" width="5" style="78" customWidth="1"/>
    <col min="14334" max="14349" width="4.44140625" style="78" customWidth="1"/>
    <col min="14350" max="14350" width="6.44140625" style="78" customWidth="1"/>
    <col min="14351" max="14356" width="4.44140625" style="78" customWidth="1"/>
    <col min="14357" max="14358" width="8.88671875" style="78"/>
    <col min="14359" max="14359" width="6.33203125" style="78" customWidth="1"/>
    <col min="14360" max="14360" width="2" style="78" customWidth="1"/>
    <col min="14361" max="14361" width="6.33203125" style="78" customWidth="1"/>
    <col min="14362" max="14586" width="8.88671875" style="78"/>
    <col min="14587" max="14587" width="5.33203125" style="78" customWidth="1"/>
    <col min="14588" max="14588" width="15.33203125" style="78" customWidth="1"/>
    <col min="14589" max="14589" width="5" style="78" customWidth="1"/>
    <col min="14590" max="14605" width="4.44140625" style="78" customWidth="1"/>
    <col min="14606" max="14606" width="6.44140625" style="78" customWidth="1"/>
    <col min="14607" max="14612" width="4.44140625" style="78" customWidth="1"/>
    <col min="14613" max="14614" width="8.88671875" style="78"/>
    <col min="14615" max="14615" width="6.33203125" style="78" customWidth="1"/>
    <col min="14616" max="14616" width="2" style="78" customWidth="1"/>
    <col min="14617" max="14617" width="6.33203125" style="78" customWidth="1"/>
    <col min="14618" max="14842" width="8.88671875" style="78"/>
    <col min="14843" max="14843" width="5.33203125" style="78" customWidth="1"/>
    <col min="14844" max="14844" width="15.33203125" style="78" customWidth="1"/>
    <col min="14845" max="14845" width="5" style="78" customWidth="1"/>
    <col min="14846" max="14861" width="4.44140625" style="78" customWidth="1"/>
    <col min="14862" max="14862" width="6.44140625" style="78" customWidth="1"/>
    <col min="14863" max="14868" width="4.44140625" style="78" customWidth="1"/>
    <col min="14869" max="14870" width="8.88671875" style="78"/>
    <col min="14871" max="14871" width="6.33203125" style="78" customWidth="1"/>
    <col min="14872" max="14872" width="2" style="78" customWidth="1"/>
    <col min="14873" max="14873" width="6.33203125" style="78" customWidth="1"/>
    <col min="14874" max="15098" width="8.88671875" style="78"/>
    <col min="15099" max="15099" width="5.33203125" style="78" customWidth="1"/>
    <col min="15100" max="15100" width="15.33203125" style="78" customWidth="1"/>
    <col min="15101" max="15101" width="5" style="78" customWidth="1"/>
    <col min="15102" max="15117" width="4.44140625" style="78" customWidth="1"/>
    <col min="15118" max="15118" width="6.44140625" style="78" customWidth="1"/>
    <col min="15119" max="15124" width="4.44140625" style="78" customWidth="1"/>
    <col min="15125" max="15126" width="8.88671875" style="78"/>
    <col min="15127" max="15127" width="6.33203125" style="78" customWidth="1"/>
    <col min="15128" max="15128" width="2" style="78" customWidth="1"/>
    <col min="15129" max="15129" width="6.33203125" style="78" customWidth="1"/>
    <col min="15130" max="15354" width="8.88671875" style="78"/>
    <col min="15355" max="15355" width="5.33203125" style="78" customWidth="1"/>
    <col min="15356" max="15356" width="15.33203125" style="78" customWidth="1"/>
    <col min="15357" max="15357" width="5" style="78" customWidth="1"/>
    <col min="15358" max="15373" width="4.44140625" style="78" customWidth="1"/>
    <col min="15374" max="15374" width="6.44140625" style="78" customWidth="1"/>
    <col min="15375" max="15380" width="4.44140625" style="78" customWidth="1"/>
    <col min="15381" max="15382" width="8.88671875" style="78"/>
    <col min="15383" max="15383" width="6.33203125" style="78" customWidth="1"/>
    <col min="15384" max="15384" width="2" style="78" customWidth="1"/>
    <col min="15385" max="15385" width="6.33203125" style="78" customWidth="1"/>
    <col min="15386" max="15610" width="8.88671875" style="78"/>
    <col min="15611" max="15611" width="5.33203125" style="78" customWidth="1"/>
    <col min="15612" max="15612" width="15.33203125" style="78" customWidth="1"/>
    <col min="15613" max="15613" width="5" style="78" customWidth="1"/>
    <col min="15614" max="15629" width="4.44140625" style="78" customWidth="1"/>
    <col min="15630" max="15630" width="6.44140625" style="78" customWidth="1"/>
    <col min="15631" max="15636" width="4.44140625" style="78" customWidth="1"/>
    <col min="15637" max="15638" width="8.88671875" style="78"/>
    <col min="15639" max="15639" width="6.33203125" style="78" customWidth="1"/>
    <col min="15640" max="15640" width="2" style="78" customWidth="1"/>
    <col min="15641" max="15641" width="6.33203125" style="78" customWidth="1"/>
    <col min="15642" max="15866" width="8.88671875" style="78"/>
    <col min="15867" max="15867" width="5.33203125" style="78" customWidth="1"/>
    <col min="15868" max="15868" width="15.33203125" style="78" customWidth="1"/>
    <col min="15869" max="15869" width="5" style="78" customWidth="1"/>
    <col min="15870" max="15885" width="4.44140625" style="78" customWidth="1"/>
    <col min="15886" max="15886" width="6.44140625" style="78" customWidth="1"/>
    <col min="15887" max="15892" width="4.44140625" style="78" customWidth="1"/>
    <col min="15893" max="15894" width="8.88671875" style="78"/>
    <col min="15895" max="15895" width="6.33203125" style="78" customWidth="1"/>
    <col min="15896" max="15896" width="2" style="78" customWidth="1"/>
    <col min="15897" max="15897" width="6.33203125" style="78" customWidth="1"/>
    <col min="15898" max="16122" width="8.88671875" style="78"/>
    <col min="16123" max="16123" width="5.33203125" style="78" customWidth="1"/>
    <col min="16124" max="16124" width="15.33203125" style="78" customWidth="1"/>
    <col min="16125" max="16125" width="5" style="78" customWidth="1"/>
    <col min="16126" max="16141" width="4.44140625" style="78" customWidth="1"/>
    <col min="16142" max="16142" width="6.44140625" style="78" customWidth="1"/>
    <col min="16143" max="16148" width="4.44140625" style="78" customWidth="1"/>
    <col min="16149" max="16150" width="8.88671875" style="78"/>
    <col min="16151" max="16151" width="6.33203125" style="78" customWidth="1"/>
    <col min="16152" max="16152" width="2" style="78" customWidth="1"/>
    <col min="16153" max="16153" width="6.33203125" style="78" customWidth="1"/>
    <col min="16154" max="16384" width="8.88671875" style="78"/>
  </cols>
  <sheetData>
    <row r="1" spans="1:26" ht="18" customHeight="1" x14ac:dyDescent="0.3">
      <c r="A1" s="294" t="s">
        <v>35</v>
      </c>
      <c r="B1" s="295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7" t="s">
        <v>39</v>
      </c>
      <c r="P1" s="259"/>
      <c r="Q1" s="261"/>
      <c r="R1" s="267" t="s">
        <v>37</v>
      </c>
      <c r="S1" s="259"/>
      <c r="T1" s="261"/>
      <c r="U1" s="268" t="s">
        <v>22</v>
      </c>
      <c r="V1" s="259" t="s">
        <v>23</v>
      </c>
      <c r="W1" s="259" t="s">
        <v>24</v>
      </c>
      <c r="X1" s="259"/>
      <c r="Y1" s="259"/>
      <c r="Z1" s="261"/>
    </row>
    <row r="2" spans="1:26" ht="27.75" customHeight="1" thickBot="1" x14ac:dyDescent="0.35">
      <c r="A2" s="296"/>
      <c r="B2" s="297"/>
      <c r="C2" s="244" t="str">
        <f>B3</f>
        <v>Kolín A</v>
      </c>
      <c r="D2" s="260"/>
      <c r="E2" s="262"/>
      <c r="F2" s="244" t="str">
        <f>B4</f>
        <v>Kolín D</v>
      </c>
      <c r="G2" s="260"/>
      <c r="H2" s="262"/>
      <c r="I2" s="244" t="str">
        <f>B5</f>
        <v>Volejbal Ostrava A</v>
      </c>
      <c r="J2" s="260"/>
      <c r="K2" s="262"/>
      <c r="L2" s="244" t="str">
        <f>B6</f>
        <v>Volejbal Ostrava D</v>
      </c>
      <c r="M2" s="260"/>
      <c r="N2" s="262"/>
      <c r="O2" s="244" t="str">
        <f>B7</f>
        <v>Blue Volley ZŠ-Formana A</v>
      </c>
      <c r="P2" s="260"/>
      <c r="Q2" s="262"/>
      <c r="R2" s="244" t="str">
        <f>B8</f>
        <v>Green FM Hnojník A</v>
      </c>
      <c r="S2" s="260"/>
      <c r="T2" s="262"/>
      <c r="U2" s="269"/>
      <c r="V2" s="260"/>
      <c r="W2" s="260"/>
      <c r="X2" s="260"/>
      <c r="Y2" s="260"/>
      <c r="Z2" s="262"/>
    </row>
    <row r="3" spans="1:26" ht="27.75" customHeight="1" x14ac:dyDescent="0.3">
      <c r="A3" s="18" t="s">
        <v>18</v>
      </c>
      <c r="B3" s="19" t="s">
        <v>43</v>
      </c>
      <c r="C3" s="101"/>
      <c r="D3" s="100"/>
      <c r="E3" s="99"/>
      <c r="F3" s="23">
        <v>32</v>
      </c>
      <c r="G3" s="26" t="s">
        <v>26</v>
      </c>
      <c r="H3" s="25">
        <v>7</v>
      </c>
      <c r="I3" s="23">
        <v>16</v>
      </c>
      <c r="J3" s="24" t="s">
        <v>26</v>
      </c>
      <c r="K3" s="25">
        <v>8</v>
      </c>
      <c r="L3" s="23">
        <v>19</v>
      </c>
      <c r="M3" s="24" t="s">
        <v>26</v>
      </c>
      <c r="N3" s="25">
        <v>8</v>
      </c>
      <c r="O3" s="23">
        <v>15</v>
      </c>
      <c r="P3" s="24" t="s">
        <v>26</v>
      </c>
      <c r="Q3" s="25">
        <v>0</v>
      </c>
      <c r="R3" s="23">
        <v>24</v>
      </c>
      <c r="S3" s="24" t="s">
        <v>26</v>
      </c>
      <c r="T3" s="25">
        <v>3</v>
      </c>
      <c r="U3" s="98">
        <f t="shared" ref="U3:U8" si="0">SUM(IF(C3&gt;E3,1,0),IF(F3&gt;H3,1,0),IF(I3&gt;K3,1,0),IF(L3&gt;N3,1,0),IF(O3&gt;Q3,1,0),IF(R3&gt;T3,1,0))</f>
        <v>5</v>
      </c>
      <c r="V3" s="50">
        <v>1</v>
      </c>
      <c r="W3" s="26">
        <f t="shared" ref="W3:W8" si="1">C3+F3+I3+L3+O3+R3</f>
        <v>106</v>
      </c>
      <c r="X3" s="26" t="s">
        <v>26</v>
      </c>
      <c r="Y3" s="26">
        <f t="shared" ref="Y3:Y8" si="2">E3+H3+K3+N3+Q3+T3</f>
        <v>26</v>
      </c>
      <c r="Z3" s="27">
        <f t="shared" ref="Z3:Z8" si="3">W3/Y3</f>
        <v>4.0769230769230766</v>
      </c>
    </row>
    <row r="4" spans="1:26" ht="27.75" customHeight="1" x14ac:dyDescent="0.3">
      <c r="A4" s="34" t="s">
        <v>19</v>
      </c>
      <c r="B4" s="97" t="s">
        <v>42</v>
      </c>
      <c r="C4" s="95">
        <f>H3</f>
        <v>7</v>
      </c>
      <c r="D4" s="52" t="s">
        <v>26</v>
      </c>
      <c r="E4" s="94">
        <f>F3</f>
        <v>32</v>
      </c>
      <c r="F4" s="93"/>
      <c r="G4" s="92"/>
      <c r="H4" s="91"/>
      <c r="I4" s="90">
        <v>6</v>
      </c>
      <c r="J4" s="45" t="s">
        <v>26</v>
      </c>
      <c r="K4" s="89">
        <v>13</v>
      </c>
      <c r="L4" s="90">
        <v>11</v>
      </c>
      <c r="M4" s="54" t="s">
        <v>26</v>
      </c>
      <c r="N4" s="89">
        <v>10</v>
      </c>
      <c r="O4" s="90">
        <v>12</v>
      </c>
      <c r="P4" s="54" t="s">
        <v>26</v>
      </c>
      <c r="Q4" s="89">
        <v>9</v>
      </c>
      <c r="R4" s="90">
        <v>21</v>
      </c>
      <c r="S4" s="54" t="s">
        <v>26</v>
      </c>
      <c r="T4" s="89">
        <v>7</v>
      </c>
      <c r="U4" s="88">
        <f t="shared" si="0"/>
        <v>3</v>
      </c>
      <c r="V4" s="87">
        <v>3</v>
      </c>
      <c r="W4" s="45">
        <f t="shared" si="1"/>
        <v>57</v>
      </c>
      <c r="X4" s="45" t="s">
        <v>26</v>
      </c>
      <c r="Y4" s="45">
        <f t="shared" si="2"/>
        <v>71</v>
      </c>
      <c r="Z4" s="46">
        <f t="shared" si="3"/>
        <v>0.80281690140845074</v>
      </c>
    </row>
    <row r="5" spans="1:26" ht="27.75" customHeight="1" x14ac:dyDescent="0.3">
      <c r="A5" s="34" t="s">
        <v>20</v>
      </c>
      <c r="B5" s="97" t="s">
        <v>41</v>
      </c>
      <c r="C5" s="95">
        <f>K3</f>
        <v>8</v>
      </c>
      <c r="D5" s="96" t="s">
        <v>26</v>
      </c>
      <c r="E5" s="94">
        <f>I3</f>
        <v>16</v>
      </c>
      <c r="F5" s="95">
        <f>K4</f>
        <v>13</v>
      </c>
      <c r="G5" s="52" t="s">
        <v>26</v>
      </c>
      <c r="H5" s="94">
        <f>I4</f>
        <v>6</v>
      </c>
      <c r="I5" s="93"/>
      <c r="J5" s="92"/>
      <c r="K5" s="91"/>
      <c r="L5" s="90">
        <v>29</v>
      </c>
      <c r="M5" s="45" t="s">
        <v>26</v>
      </c>
      <c r="N5" s="89">
        <v>8</v>
      </c>
      <c r="O5" s="90">
        <v>22</v>
      </c>
      <c r="P5" s="54" t="s">
        <v>26</v>
      </c>
      <c r="Q5" s="89">
        <v>8</v>
      </c>
      <c r="R5" s="90">
        <v>19</v>
      </c>
      <c r="S5" s="54" t="s">
        <v>26</v>
      </c>
      <c r="T5" s="89">
        <v>8</v>
      </c>
      <c r="U5" s="88">
        <f t="shared" si="0"/>
        <v>4</v>
      </c>
      <c r="V5" s="87">
        <v>2</v>
      </c>
      <c r="W5" s="45">
        <f t="shared" si="1"/>
        <v>91</v>
      </c>
      <c r="X5" s="45" t="s">
        <v>26</v>
      </c>
      <c r="Y5" s="45">
        <f t="shared" si="2"/>
        <v>46</v>
      </c>
      <c r="Z5" s="46">
        <f t="shared" si="3"/>
        <v>1.9782608695652173</v>
      </c>
    </row>
    <row r="6" spans="1:26" ht="27.75" customHeight="1" x14ac:dyDescent="0.3">
      <c r="A6" s="34" t="s">
        <v>21</v>
      </c>
      <c r="B6" s="97" t="s">
        <v>40</v>
      </c>
      <c r="C6" s="95">
        <f>N3</f>
        <v>8</v>
      </c>
      <c r="D6" s="96" t="s">
        <v>26</v>
      </c>
      <c r="E6" s="94">
        <f>L3</f>
        <v>19</v>
      </c>
      <c r="F6" s="95">
        <f>N4</f>
        <v>10</v>
      </c>
      <c r="G6" s="96" t="s">
        <v>26</v>
      </c>
      <c r="H6" s="94">
        <f>L4</f>
        <v>11</v>
      </c>
      <c r="I6" s="95">
        <f>N5</f>
        <v>8</v>
      </c>
      <c r="J6" s="52" t="s">
        <v>26</v>
      </c>
      <c r="K6" s="94">
        <f>L5</f>
        <v>29</v>
      </c>
      <c r="L6" s="93"/>
      <c r="M6" s="92"/>
      <c r="N6" s="91"/>
      <c r="O6" s="90">
        <v>20</v>
      </c>
      <c r="P6" s="45" t="s">
        <v>26</v>
      </c>
      <c r="Q6" s="89">
        <v>10</v>
      </c>
      <c r="R6" s="90">
        <v>13</v>
      </c>
      <c r="S6" s="54" t="s">
        <v>26</v>
      </c>
      <c r="T6" s="89">
        <v>11</v>
      </c>
      <c r="U6" s="88">
        <f t="shared" si="0"/>
        <v>2</v>
      </c>
      <c r="V6" s="87">
        <v>4</v>
      </c>
      <c r="W6" s="45">
        <f t="shared" si="1"/>
        <v>59</v>
      </c>
      <c r="X6" s="45" t="s">
        <v>26</v>
      </c>
      <c r="Y6" s="45">
        <f t="shared" si="2"/>
        <v>80</v>
      </c>
      <c r="Z6" s="46">
        <f t="shared" si="3"/>
        <v>0.73750000000000004</v>
      </c>
    </row>
    <row r="7" spans="1:26" ht="27.75" customHeight="1" x14ac:dyDescent="0.3">
      <c r="A7" s="34" t="s">
        <v>39</v>
      </c>
      <c r="B7" s="97" t="s">
        <v>38</v>
      </c>
      <c r="C7" s="95">
        <f>Q3</f>
        <v>0</v>
      </c>
      <c r="D7" s="96" t="s">
        <v>26</v>
      </c>
      <c r="E7" s="94">
        <f>O3</f>
        <v>15</v>
      </c>
      <c r="F7" s="95">
        <f>Q4</f>
        <v>9</v>
      </c>
      <c r="G7" s="96" t="s">
        <v>26</v>
      </c>
      <c r="H7" s="94">
        <f>O4</f>
        <v>12</v>
      </c>
      <c r="I7" s="95">
        <f>Q5</f>
        <v>8</v>
      </c>
      <c r="J7" s="96" t="s">
        <v>26</v>
      </c>
      <c r="K7" s="94">
        <f>O5</f>
        <v>22</v>
      </c>
      <c r="L7" s="95">
        <f>Q6</f>
        <v>10</v>
      </c>
      <c r="M7" s="52" t="s">
        <v>26</v>
      </c>
      <c r="N7" s="94">
        <f>O6</f>
        <v>20</v>
      </c>
      <c r="O7" s="93"/>
      <c r="P7" s="92"/>
      <c r="Q7" s="91"/>
      <c r="R7" s="90">
        <v>18</v>
      </c>
      <c r="S7" s="45" t="s">
        <v>26</v>
      </c>
      <c r="T7" s="89">
        <v>20</v>
      </c>
      <c r="U7" s="88">
        <f t="shared" si="0"/>
        <v>0</v>
      </c>
      <c r="V7" s="87">
        <v>6</v>
      </c>
      <c r="W7" s="45">
        <f t="shared" si="1"/>
        <v>45</v>
      </c>
      <c r="X7" s="45" t="s">
        <v>26</v>
      </c>
      <c r="Y7" s="45">
        <f t="shared" si="2"/>
        <v>89</v>
      </c>
      <c r="Z7" s="46">
        <f t="shared" si="3"/>
        <v>0.5056179775280899</v>
      </c>
    </row>
    <row r="8" spans="1:26" ht="27.75" customHeight="1" thickBot="1" x14ac:dyDescent="0.35">
      <c r="A8" s="17" t="s">
        <v>37</v>
      </c>
      <c r="B8" s="55" t="s">
        <v>36</v>
      </c>
      <c r="C8" s="56">
        <f>T3</f>
        <v>3</v>
      </c>
      <c r="D8" s="57" t="s">
        <v>26</v>
      </c>
      <c r="E8" s="58">
        <f>R3</f>
        <v>24</v>
      </c>
      <c r="F8" s="56">
        <f>T4</f>
        <v>7</v>
      </c>
      <c r="G8" s="57" t="s">
        <v>26</v>
      </c>
      <c r="H8" s="58">
        <f>R4</f>
        <v>21</v>
      </c>
      <c r="I8" s="56">
        <f>T5</f>
        <v>8</v>
      </c>
      <c r="J8" s="57" t="s">
        <v>26</v>
      </c>
      <c r="K8" s="58">
        <f>R5</f>
        <v>19</v>
      </c>
      <c r="L8" s="56">
        <f>T6</f>
        <v>11</v>
      </c>
      <c r="M8" s="57" t="s">
        <v>26</v>
      </c>
      <c r="N8" s="58">
        <f>R6</f>
        <v>13</v>
      </c>
      <c r="O8" s="56">
        <f>T7</f>
        <v>20</v>
      </c>
      <c r="P8" s="86" t="s">
        <v>26</v>
      </c>
      <c r="Q8" s="58">
        <f>R7</f>
        <v>18</v>
      </c>
      <c r="R8" s="85"/>
      <c r="S8" s="84"/>
      <c r="T8" s="83"/>
      <c r="U8" s="82">
        <f t="shared" si="0"/>
        <v>1</v>
      </c>
      <c r="V8" s="81">
        <v>5</v>
      </c>
      <c r="W8" s="80">
        <f t="shared" si="1"/>
        <v>49</v>
      </c>
      <c r="X8" s="80" t="s">
        <v>26</v>
      </c>
      <c r="Y8" s="80">
        <f t="shared" si="2"/>
        <v>95</v>
      </c>
      <c r="Z8" s="79">
        <f t="shared" si="3"/>
        <v>0.51578947368421058</v>
      </c>
    </row>
  </sheetData>
  <mergeCells count="16">
    <mergeCell ref="A1:B2"/>
    <mergeCell ref="C1:E1"/>
    <mergeCell ref="F1:H1"/>
    <mergeCell ref="I1:K1"/>
    <mergeCell ref="L1:N1"/>
    <mergeCell ref="U1:U2"/>
    <mergeCell ref="V1:V2"/>
    <mergeCell ref="W1:Z2"/>
    <mergeCell ref="C2:E2"/>
    <mergeCell ref="F2:H2"/>
    <mergeCell ref="I2:K2"/>
    <mergeCell ref="L2:N2"/>
    <mergeCell ref="O2:Q2"/>
    <mergeCell ref="R2:T2"/>
    <mergeCell ref="O1:Q1"/>
    <mergeCell ref="R1:T1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CFEBD-EDAA-4A33-A109-D3D95F76EAF3}">
  <sheetPr>
    <tabColor rgb="FFFFFF00"/>
  </sheetPr>
  <dimension ref="A1:Z8"/>
  <sheetViews>
    <sheetView zoomScale="85" zoomScaleNormal="85" workbookViewId="0">
      <selection activeCell="K13" sqref="K13"/>
    </sheetView>
  </sheetViews>
  <sheetFormatPr defaultRowHeight="14.4" x14ac:dyDescent="0.3"/>
  <cols>
    <col min="1" max="1" width="5.33203125" style="78" customWidth="1"/>
    <col min="2" max="2" width="24" style="78" bestFit="1" customWidth="1"/>
    <col min="3" max="3" width="5" style="78" customWidth="1"/>
    <col min="4" max="19" width="4.44140625" style="78" customWidth="1"/>
    <col min="20" max="20" width="5" style="78" customWidth="1"/>
    <col min="21" max="22" width="8.88671875" style="78"/>
    <col min="23" max="23" width="6.33203125" style="78" customWidth="1"/>
    <col min="24" max="24" width="2" style="78" customWidth="1"/>
    <col min="25" max="25" width="6.33203125" style="78" customWidth="1"/>
    <col min="26" max="26" width="16.33203125" style="78" bestFit="1" customWidth="1"/>
    <col min="27" max="250" width="8.88671875" style="78"/>
    <col min="251" max="251" width="5.33203125" style="78" customWidth="1"/>
    <col min="252" max="252" width="15.33203125" style="78" customWidth="1"/>
    <col min="253" max="253" width="5" style="78" customWidth="1"/>
    <col min="254" max="269" width="4.44140625" style="78" customWidth="1"/>
    <col min="270" max="270" width="6.44140625" style="78" customWidth="1"/>
    <col min="271" max="276" width="4.44140625" style="78" customWidth="1"/>
    <col min="277" max="278" width="8.88671875" style="78"/>
    <col min="279" max="279" width="6.33203125" style="78" customWidth="1"/>
    <col min="280" max="280" width="2" style="78" customWidth="1"/>
    <col min="281" max="281" width="6.33203125" style="78" customWidth="1"/>
    <col min="282" max="506" width="8.88671875" style="78"/>
    <col min="507" max="507" width="5.33203125" style="78" customWidth="1"/>
    <col min="508" max="508" width="15.33203125" style="78" customWidth="1"/>
    <col min="509" max="509" width="5" style="78" customWidth="1"/>
    <col min="510" max="525" width="4.44140625" style="78" customWidth="1"/>
    <col min="526" max="526" width="6.44140625" style="78" customWidth="1"/>
    <col min="527" max="532" width="4.44140625" style="78" customWidth="1"/>
    <col min="533" max="534" width="8.88671875" style="78"/>
    <col min="535" max="535" width="6.33203125" style="78" customWidth="1"/>
    <col min="536" max="536" width="2" style="78" customWidth="1"/>
    <col min="537" max="537" width="6.33203125" style="78" customWidth="1"/>
    <col min="538" max="762" width="8.88671875" style="78"/>
    <col min="763" max="763" width="5.33203125" style="78" customWidth="1"/>
    <col min="764" max="764" width="15.33203125" style="78" customWidth="1"/>
    <col min="765" max="765" width="5" style="78" customWidth="1"/>
    <col min="766" max="781" width="4.44140625" style="78" customWidth="1"/>
    <col min="782" max="782" width="6.44140625" style="78" customWidth="1"/>
    <col min="783" max="788" width="4.44140625" style="78" customWidth="1"/>
    <col min="789" max="790" width="8.88671875" style="78"/>
    <col min="791" max="791" width="6.33203125" style="78" customWidth="1"/>
    <col min="792" max="792" width="2" style="78" customWidth="1"/>
    <col min="793" max="793" width="6.33203125" style="78" customWidth="1"/>
    <col min="794" max="1018" width="8.88671875" style="78"/>
    <col min="1019" max="1019" width="5.33203125" style="78" customWidth="1"/>
    <col min="1020" max="1020" width="15.33203125" style="78" customWidth="1"/>
    <col min="1021" max="1021" width="5" style="78" customWidth="1"/>
    <col min="1022" max="1037" width="4.44140625" style="78" customWidth="1"/>
    <col min="1038" max="1038" width="6.44140625" style="78" customWidth="1"/>
    <col min="1039" max="1044" width="4.44140625" style="78" customWidth="1"/>
    <col min="1045" max="1046" width="8.88671875" style="78"/>
    <col min="1047" max="1047" width="6.33203125" style="78" customWidth="1"/>
    <col min="1048" max="1048" width="2" style="78" customWidth="1"/>
    <col min="1049" max="1049" width="6.33203125" style="78" customWidth="1"/>
    <col min="1050" max="1274" width="8.88671875" style="78"/>
    <col min="1275" max="1275" width="5.33203125" style="78" customWidth="1"/>
    <col min="1276" max="1276" width="15.33203125" style="78" customWidth="1"/>
    <col min="1277" max="1277" width="5" style="78" customWidth="1"/>
    <col min="1278" max="1293" width="4.44140625" style="78" customWidth="1"/>
    <col min="1294" max="1294" width="6.44140625" style="78" customWidth="1"/>
    <col min="1295" max="1300" width="4.44140625" style="78" customWidth="1"/>
    <col min="1301" max="1302" width="8.88671875" style="78"/>
    <col min="1303" max="1303" width="6.33203125" style="78" customWidth="1"/>
    <col min="1304" max="1304" width="2" style="78" customWidth="1"/>
    <col min="1305" max="1305" width="6.33203125" style="78" customWidth="1"/>
    <col min="1306" max="1530" width="8.88671875" style="78"/>
    <col min="1531" max="1531" width="5.33203125" style="78" customWidth="1"/>
    <col min="1532" max="1532" width="15.33203125" style="78" customWidth="1"/>
    <col min="1533" max="1533" width="5" style="78" customWidth="1"/>
    <col min="1534" max="1549" width="4.44140625" style="78" customWidth="1"/>
    <col min="1550" max="1550" width="6.44140625" style="78" customWidth="1"/>
    <col min="1551" max="1556" width="4.44140625" style="78" customWidth="1"/>
    <col min="1557" max="1558" width="8.88671875" style="78"/>
    <col min="1559" max="1559" width="6.33203125" style="78" customWidth="1"/>
    <col min="1560" max="1560" width="2" style="78" customWidth="1"/>
    <col min="1561" max="1561" width="6.33203125" style="78" customWidth="1"/>
    <col min="1562" max="1786" width="8.88671875" style="78"/>
    <col min="1787" max="1787" width="5.33203125" style="78" customWidth="1"/>
    <col min="1788" max="1788" width="15.33203125" style="78" customWidth="1"/>
    <col min="1789" max="1789" width="5" style="78" customWidth="1"/>
    <col min="1790" max="1805" width="4.44140625" style="78" customWidth="1"/>
    <col min="1806" max="1806" width="6.44140625" style="78" customWidth="1"/>
    <col min="1807" max="1812" width="4.44140625" style="78" customWidth="1"/>
    <col min="1813" max="1814" width="8.88671875" style="78"/>
    <col min="1815" max="1815" width="6.33203125" style="78" customWidth="1"/>
    <col min="1816" max="1816" width="2" style="78" customWidth="1"/>
    <col min="1817" max="1817" width="6.33203125" style="78" customWidth="1"/>
    <col min="1818" max="2042" width="8.88671875" style="78"/>
    <col min="2043" max="2043" width="5.33203125" style="78" customWidth="1"/>
    <col min="2044" max="2044" width="15.33203125" style="78" customWidth="1"/>
    <col min="2045" max="2045" width="5" style="78" customWidth="1"/>
    <col min="2046" max="2061" width="4.44140625" style="78" customWidth="1"/>
    <col min="2062" max="2062" width="6.44140625" style="78" customWidth="1"/>
    <col min="2063" max="2068" width="4.44140625" style="78" customWidth="1"/>
    <col min="2069" max="2070" width="8.88671875" style="78"/>
    <col min="2071" max="2071" width="6.33203125" style="78" customWidth="1"/>
    <col min="2072" max="2072" width="2" style="78" customWidth="1"/>
    <col min="2073" max="2073" width="6.33203125" style="78" customWidth="1"/>
    <col min="2074" max="2298" width="8.88671875" style="78"/>
    <col min="2299" max="2299" width="5.33203125" style="78" customWidth="1"/>
    <col min="2300" max="2300" width="15.33203125" style="78" customWidth="1"/>
    <col min="2301" max="2301" width="5" style="78" customWidth="1"/>
    <col min="2302" max="2317" width="4.44140625" style="78" customWidth="1"/>
    <col min="2318" max="2318" width="6.44140625" style="78" customWidth="1"/>
    <col min="2319" max="2324" width="4.44140625" style="78" customWidth="1"/>
    <col min="2325" max="2326" width="8.88671875" style="78"/>
    <col min="2327" max="2327" width="6.33203125" style="78" customWidth="1"/>
    <col min="2328" max="2328" width="2" style="78" customWidth="1"/>
    <col min="2329" max="2329" width="6.33203125" style="78" customWidth="1"/>
    <col min="2330" max="2554" width="8.88671875" style="78"/>
    <col min="2555" max="2555" width="5.33203125" style="78" customWidth="1"/>
    <col min="2556" max="2556" width="15.33203125" style="78" customWidth="1"/>
    <col min="2557" max="2557" width="5" style="78" customWidth="1"/>
    <col min="2558" max="2573" width="4.44140625" style="78" customWidth="1"/>
    <col min="2574" max="2574" width="6.44140625" style="78" customWidth="1"/>
    <col min="2575" max="2580" width="4.44140625" style="78" customWidth="1"/>
    <col min="2581" max="2582" width="8.88671875" style="78"/>
    <col min="2583" max="2583" width="6.33203125" style="78" customWidth="1"/>
    <col min="2584" max="2584" width="2" style="78" customWidth="1"/>
    <col min="2585" max="2585" width="6.33203125" style="78" customWidth="1"/>
    <col min="2586" max="2810" width="8.88671875" style="78"/>
    <col min="2811" max="2811" width="5.33203125" style="78" customWidth="1"/>
    <col min="2812" max="2812" width="15.33203125" style="78" customWidth="1"/>
    <col min="2813" max="2813" width="5" style="78" customWidth="1"/>
    <col min="2814" max="2829" width="4.44140625" style="78" customWidth="1"/>
    <col min="2830" max="2830" width="6.44140625" style="78" customWidth="1"/>
    <col min="2831" max="2836" width="4.44140625" style="78" customWidth="1"/>
    <col min="2837" max="2838" width="8.88671875" style="78"/>
    <col min="2839" max="2839" width="6.33203125" style="78" customWidth="1"/>
    <col min="2840" max="2840" width="2" style="78" customWidth="1"/>
    <col min="2841" max="2841" width="6.33203125" style="78" customWidth="1"/>
    <col min="2842" max="3066" width="8.88671875" style="78"/>
    <col min="3067" max="3067" width="5.33203125" style="78" customWidth="1"/>
    <col min="3068" max="3068" width="15.33203125" style="78" customWidth="1"/>
    <col min="3069" max="3069" width="5" style="78" customWidth="1"/>
    <col min="3070" max="3085" width="4.44140625" style="78" customWidth="1"/>
    <col min="3086" max="3086" width="6.44140625" style="78" customWidth="1"/>
    <col min="3087" max="3092" width="4.44140625" style="78" customWidth="1"/>
    <col min="3093" max="3094" width="8.88671875" style="78"/>
    <col min="3095" max="3095" width="6.33203125" style="78" customWidth="1"/>
    <col min="3096" max="3096" width="2" style="78" customWidth="1"/>
    <col min="3097" max="3097" width="6.33203125" style="78" customWidth="1"/>
    <col min="3098" max="3322" width="8.88671875" style="78"/>
    <col min="3323" max="3323" width="5.33203125" style="78" customWidth="1"/>
    <col min="3324" max="3324" width="15.33203125" style="78" customWidth="1"/>
    <col min="3325" max="3325" width="5" style="78" customWidth="1"/>
    <col min="3326" max="3341" width="4.44140625" style="78" customWidth="1"/>
    <col min="3342" max="3342" width="6.44140625" style="78" customWidth="1"/>
    <col min="3343" max="3348" width="4.44140625" style="78" customWidth="1"/>
    <col min="3349" max="3350" width="8.88671875" style="78"/>
    <col min="3351" max="3351" width="6.33203125" style="78" customWidth="1"/>
    <col min="3352" max="3352" width="2" style="78" customWidth="1"/>
    <col min="3353" max="3353" width="6.33203125" style="78" customWidth="1"/>
    <col min="3354" max="3578" width="8.88671875" style="78"/>
    <col min="3579" max="3579" width="5.33203125" style="78" customWidth="1"/>
    <col min="3580" max="3580" width="15.33203125" style="78" customWidth="1"/>
    <col min="3581" max="3581" width="5" style="78" customWidth="1"/>
    <col min="3582" max="3597" width="4.44140625" style="78" customWidth="1"/>
    <col min="3598" max="3598" width="6.44140625" style="78" customWidth="1"/>
    <col min="3599" max="3604" width="4.44140625" style="78" customWidth="1"/>
    <col min="3605" max="3606" width="8.88671875" style="78"/>
    <col min="3607" max="3607" width="6.33203125" style="78" customWidth="1"/>
    <col min="3608" max="3608" width="2" style="78" customWidth="1"/>
    <col min="3609" max="3609" width="6.33203125" style="78" customWidth="1"/>
    <col min="3610" max="3834" width="8.88671875" style="78"/>
    <col min="3835" max="3835" width="5.33203125" style="78" customWidth="1"/>
    <col min="3836" max="3836" width="15.33203125" style="78" customWidth="1"/>
    <col min="3837" max="3837" width="5" style="78" customWidth="1"/>
    <col min="3838" max="3853" width="4.44140625" style="78" customWidth="1"/>
    <col min="3854" max="3854" width="6.44140625" style="78" customWidth="1"/>
    <col min="3855" max="3860" width="4.44140625" style="78" customWidth="1"/>
    <col min="3861" max="3862" width="8.88671875" style="78"/>
    <col min="3863" max="3863" width="6.33203125" style="78" customWidth="1"/>
    <col min="3864" max="3864" width="2" style="78" customWidth="1"/>
    <col min="3865" max="3865" width="6.33203125" style="78" customWidth="1"/>
    <col min="3866" max="4090" width="8.88671875" style="78"/>
    <col min="4091" max="4091" width="5.33203125" style="78" customWidth="1"/>
    <col min="4092" max="4092" width="15.33203125" style="78" customWidth="1"/>
    <col min="4093" max="4093" width="5" style="78" customWidth="1"/>
    <col min="4094" max="4109" width="4.44140625" style="78" customWidth="1"/>
    <col min="4110" max="4110" width="6.44140625" style="78" customWidth="1"/>
    <col min="4111" max="4116" width="4.44140625" style="78" customWidth="1"/>
    <col min="4117" max="4118" width="8.88671875" style="78"/>
    <col min="4119" max="4119" width="6.33203125" style="78" customWidth="1"/>
    <col min="4120" max="4120" width="2" style="78" customWidth="1"/>
    <col min="4121" max="4121" width="6.33203125" style="78" customWidth="1"/>
    <col min="4122" max="4346" width="8.88671875" style="78"/>
    <col min="4347" max="4347" width="5.33203125" style="78" customWidth="1"/>
    <col min="4348" max="4348" width="15.33203125" style="78" customWidth="1"/>
    <col min="4349" max="4349" width="5" style="78" customWidth="1"/>
    <col min="4350" max="4365" width="4.44140625" style="78" customWidth="1"/>
    <col min="4366" max="4366" width="6.44140625" style="78" customWidth="1"/>
    <col min="4367" max="4372" width="4.44140625" style="78" customWidth="1"/>
    <col min="4373" max="4374" width="8.88671875" style="78"/>
    <col min="4375" max="4375" width="6.33203125" style="78" customWidth="1"/>
    <col min="4376" max="4376" width="2" style="78" customWidth="1"/>
    <col min="4377" max="4377" width="6.33203125" style="78" customWidth="1"/>
    <col min="4378" max="4602" width="8.88671875" style="78"/>
    <col min="4603" max="4603" width="5.33203125" style="78" customWidth="1"/>
    <col min="4604" max="4604" width="15.33203125" style="78" customWidth="1"/>
    <col min="4605" max="4605" width="5" style="78" customWidth="1"/>
    <col min="4606" max="4621" width="4.44140625" style="78" customWidth="1"/>
    <col min="4622" max="4622" width="6.44140625" style="78" customWidth="1"/>
    <col min="4623" max="4628" width="4.44140625" style="78" customWidth="1"/>
    <col min="4629" max="4630" width="8.88671875" style="78"/>
    <col min="4631" max="4631" width="6.33203125" style="78" customWidth="1"/>
    <col min="4632" max="4632" width="2" style="78" customWidth="1"/>
    <col min="4633" max="4633" width="6.33203125" style="78" customWidth="1"/>
    <col min="4634" max="4858" width="8.88671875" style="78"/>
    <col min="4859" max="4859" width="5.33203125" style="78" customWidth="1"/>
    <col min="4860" max="4860" width="15.33203125" style="78" customWidth="1"/>
    <col min="4861" max="4861" width="5" style="78" customWidth="1"/>
    <col min="4862" max="4877" width="4.44140625" style="78" customWidth="1"/>
    <col min="4878" max="4878" width="6.44140625" style="78" customWidth="1"/>
    <col min="4879" max="4884" width="4.44140625" style="78" customWidth="1"/>
    <col min="4885" max="4886" width="8.88671875" style="78"/>
    <col min="4887" max="4887" width="6.33203125" style="78" customWidth="1"/>
    <col min="4888" max="4888" width="2" style="78" customWidth="1"/>
    <col min="4889" max="4889" width="6.33203125" style="78" customWidth="1"/>
    <col min="4890" max="5114" width="8.88671875" style="78"/>
    <col min="5115" max="5115" width="5.33203125" style="78" customWidth="1"/>
    <col min="5116" max="5116" width="15.33203125" style="78" customWidth="1"/>
    <col min="5117" max="5117" width="5" style="78" customWidth="1"/>
    <col min="5118" max="5133" width="4.44140625" style="78" customWidth="1"/>
    <col min="5134" max="5134" width="6.44140625" style="78" customWidth="1"/>
    <col min="5135" max="5140" width="4.44140625" style="78" customWidth="1"/>
    <col min="5141" max="5142" width="8.88671875" style="78"/>
    <col min="5143" max="5143" width="6.33203125" style="78" customWidth="1"/>
    <col min="5144" max="5144" width="2" style="78" customWidth="1"/>
    <col min="5145" max="5145" width="6.33203125" style="78" customWidth="1"/>
    <col min="5146" max="5370" width="8.88671875" style="78"/>
    <col min="5371" max="5371" width="5.33203125" style="78" customWidth="1"/>
    <col min="5372" max="5372" width="15.33203125" style="78" customWidth="1"/>
    <col min="5373" max="5373" width="5" style="78" customWidth="1"/>
    <col min="5374" max="5389" width="4.44140625" style="78" customWidth="1"/>
    <col min="5390" max="5390" width="6.44140625" style="78" customWidth="1"/>
    <col min="5391" max="5396" width="4.44140625" style="78" customWidth="1"/>
    <col min="5397" max="5398" width="8.88671875" style="78"/>
    <col min="5399" max="5399" width="6.33203125" style="78" customWidth="1"/>
    <col min="5400" max="5400" width="2" style="78" customWidth="1"/>
    <col min="5401" max="5401" width="6.33203125" style="78" customWidth="1"/>
    <col min="5402" max="5626" width="8.88671875" style="78"/>
    <col min="5627" max="5627" width="5.33203125" style="78" customWidth="1"/>
    <col min="5628" max="5628" width="15.33203125" style="78" customWidth="1"/>
    <col min="5629" max="5629" width="5" style="78" customWidth="1"/>
    <col min="5630" max="5645" width="4.44140625" style="78" customWidth="1"/>
    <col min="5646" max="5646" width="6.44140625" style="78" customWidth="1"/>
    <col min="5647" max="5652" width="4.44140625" style="78" customWidth="1"/>
    <col min="5653" max="5654" width="8.88671875" style="78"/>
    <col min="5655" max="5655" width="6.33203125" style="78" customWidth="1"/>
    <col min="5656" max="5656" width="2" style="78" customWidth="1"/>
    <col min="5657" max="5657" width="6.33203125" style="78" customWidth="1"/>
    <col min="5658" max="5882" width="8.88671875" style="78"/>
    <col min="5883" max="5883" width="5.33203125" style="78" customWidth="1"/>
    <col min="5884" max="5884" width="15.33203125" style="78" customWidth="1"/>
    <col min="5885" max="5885" width="5" style="78" customWidth="1"/>
    <col min="5886" max="5901" width="4.44140625" style="78" customWidth="1"/>
    <col min="5902" max="5902" width="6.44140625" style="78" customWidth="1"/>
    <col min="5903" max="5908" width="4.44140625" style="78" customWidth="1"/>
    <col min="5909" max="5910" width="8.88671875" style="78"/>
    <col min="5911" max="5911" width="6.33203125" style="78" customWidth="1"/>
    <col min="5912" max="5912" width="2" style="78" customWidth="1"/>
    <col min="5913" max="5913" width="6.33203125" style="78" customWidth="1"/>
    <col min="5914" max="6138" width="8.88671875" style="78"/>
    <col min="6139" max="6139" width="5.33203125" style="78" customWidth="1"/>
    <col min="6140" max="6140" width="15.33203125" style="78" customWidth="1"/>
    <col min="6141" max="6141" width="5" style="78" customWidth="1"/>
    <col min="6142" max="6157" width="4.44140625" style="78" customWidth="1"/>
    <col min="6158" max="6158" width="6.44140625" style="78" customWidth="1"/>
    <col min="6159" max="6164" width="4.44140625" style="78" customWidth="1"/>
    <col min="6165" max="6166" width="8.88671875" style="78"/>
    <col min="6167" max="6167" width="6.33203125" style="78" customWidth="1"/>
    <col min="6168" max="6168" width="2" style="78" customWidth="1"/>
    <col min="6169" max="6169" width="6.33203125" style="78" customWidth="1"/>
    <col min="6170" max="6394" width="8.88671875" style="78"/>
    <col min="6395" max="6395" width="5.33203125" style="78" customWidth="1"/>
    <col min="6396" max="6396" width="15.33203125" style="78" customWidth="1"/>
    <col min="6397" max="6397" width="5" style="78" customWidth="1"/>
    <col min="6398" max="6413" width="4.44140625" style="78" customWidth="1"/>
    <col min="6414" max="6414" width="6.44140625" style="78" customWidth="1"/>
    <col min="6415" max="6420" width="4.44140625" style="78" customWidth="1"/>
    <col min="6421" max="6422" width="8.88671875" style="78"/>
    <col min="6423" max="6423" width="6.33203125" style="78" customWidth="1"/>
    <col min="6424" max="6424" width="2" style="78" customWidth="1"/>
    <col min="6425" max="6425" width="6.33203125" style="78" customWidth="1"/>
    <col min="6426" max="6650" width="8.88671875" style="78"/>
    <col min="6651" max="6651" width="5.33203125" style="78" customWidth="1"/>
    <col min="6652" max="6652" width="15.33203125" style="78" customWidth="1"/>
    <col min="6653" max="6653" width="5" style="78" customWidth="1"/>
    <col min="6654" max="6669" width="4.44140625" style="78" customWidth="1"/>
    <col min="6670" max="6670" width="6.44140625" style="78" customWidth="1"/>
    <col min="6671" max="6676" width="4.44140625" style="78" customWidth="1"/>
    <col min="6677" max="6678" width="8.88671875" style="78"/>
    <col min="6679" max="6679" width="6.33203125" style="78" customWidth="1"/>
    <col min="6680" max="6680" width="2" style="78" customWidth="1"/>
    <col min="6681" max="6681" width="6.33203125" style="78" customWidth="1"/>
    <col min="6682" max="6906" width="8.88671875" style="78"/>
    <col min="6907" max="6907" width="5.33203125" style="78" customWidth="1"/>
    <col min="6908" max="6908" width="15.33203125" style="78" customWidth="1"/>
    <col min="6909" max="6909" width="5" style="78" customWidth="1"/>
    <col min="6910" max="6925" width="4.44140625" style="78" customWidth="1"/>
    <col min="6926" max="6926" width="6.44140625" style="78" customWidth="1"/>
    <col min="6927" max="6932" width="4.44140625" style="78" customWidth="1"/>
    <col min="6933" max="6934" width="8.88671875" style="78"/>
    <col min="6935" max="6935" width="6.33203125" style="78" customWidth="1"/>
    <col min="6936" max="6936" width="2" style="78" customWidth="1"/>
    <col min="6937" max="6937" width="6.33203125" style="78" customWidth="1"/>
    <col min="6938" max="7162" width="8.88671875" style="78"/>
    <col min="7163" max="7163" width="5.33203125" style="78" customWidth="1"/>
    <col min="7164" max="7164" width="15.33203125" style="78" customWidth="1"/>
    <col min="7165" max="7165" width="5" style="78" customWidth="1"/>
    <col min="7166" max="7181" width="4.44140625" style="78" customWidth="1"/>
    <col min="7182" max="7182" width="6.44140625" style="78" customWidth="1"/>
    <col min="7183" max="7188" width="4.44140625" style="78" customWidth="1"/>
    <col min="7189" max="7190" width="8.88671875" style="78"/>
    <col min="7191" max="7191" width="6.33203125" style="78" customWidth="1"/>
    <col min="7192" max="7192" width="2" style="78" customWidth="1"/>
    <col min="7193" max="7193" width="6.33203125" style="78" customWidth="1"/>
    <col min="7194" max="7418" width="8.88671875" style="78"/>
    <col min="7419" max="7419" width="5.33203125" style="78" customWidth="1"/>
    <col min="7420" max="7420" width="15.33203125" style="78" customWidth="1"/>
    <col min="7421" max="7421" width="5" style="78" customWidth="1"/>
    <col min="7422" max="7437" width="4.44140625" style="78" customWidth="1"/>
    <col min="7438" max="7438" width="6.44140625" style="78" customWidth="1"/>
    <col min="7439" max="7444" width="4.44140625" style="78" customWidth="1"/>
    <col min="7445" max="7446" width="8.88671875" style="78"/>
    <col min="7447" max="7447" width="6.33203125" style="78" customWidth="1"/>
    <col min="7448" max="7448" width="2" style="78" customWidth="1"/>
    <col min="7449" max="7449" width="6.33203125" style="78" customWidth="1"/>
    <col min="7450" max="7674" width="8.88671875" style="78"/>
    <col min="7675" max="7675" width="5.33203125" style="78" customWidth="1"/>
    <col min="7676" max="7676" width="15.33203125" style="78" customWidth="1"/>
    <col min="7677" max="7677" width="5" style="78" customWidth="1"/>
    <col min="7678" max="7693" width="4.44140625" style="78" customWidth="1"/>
    <col min="7694" max="7694" width="6.44140625" style="78" customWidth="1"/>
    <col min="7695" max="7700" width="4.44140625" style="78" customWidth="1"/>
    <col min="7701" max="7702" width="8.88671875" style="78"/>
    <col min="7703" max="7703" width="6.33203125" style="78" customWidth="1"/>
    <col min="7704" max="7704" width="2" style="78" customWidth="1"/>
    <col min="7705" max="7705" width="6.33203125" style="78" customWidth="1"/>
    <col min="7706" max="7930" width="8.88671875" style="78"/>
    <col min="7931" max="7931" width="5.33203125" style="78" customWidth="1"/>
    <col min="7932" max="7932" width="15.33203125" style="78" customWidth="1"/>
    <col min="7933" max="7933" width="5" style="78" customWidth="1"/>
    <col min="7934" max="7949" width="4.44140625" style="78" customWidth="1"/>
    <col min="7950" max="7950" width="6.44140625" style="78" customWidth="1"/>
    <col min="7951" max="7956" width="4.44140625" style="78" customWidth="1"/>
    <col min="7957" max="7958" width="8.88671875" style="78"/>
    <col min="7959" max="7959" width="6.33203125" style="78" customWidth="1"/>
    <col min="7960" max="7960" width="2" style="78" customWidth="1"/>
    <col min="7961" max="7961" width="6.33203125" style="78" customWidth="1"/>
    <col min="7962" max="8186" width="8.88671875" style="78"/>
    <col min="8187" max="8187" width="5.33203125" style="78" customWidth="1"/>
    <col min="8188" max="8188" width="15.33203125" style="78" customWidth="1"/>
    <col min="8189" max="8189" width="5" style="78" customWidth="1"/>
    <col min="8190" max="8205" width="4.44140625" style="78" customWidth="1"/>
    <col min="8206" max="8206" width="6.44140625" style="78" customWidth="1"/>
    <col min="8207" max="8212" width="4.44140625" style="78" customWidth="1"/>
    <col min="8213" max="8214" width="8.88671875" style="78"/>
    <col min="8215" max="8215" width="6.33203125" style="78" customWidth="1"/>
    <col min="8216" max="8216" width="2" style="78" customWidth="1"/>
    <col min="8217" max="8217" width="6.33203125" style="78" customWidth="1"/>
    <col min="8218" max="8442" width="8.88671875" style="78"/>
    <col min="8443" max="8443" width="5.33203125" style="78" customWidth="1"/>
    <col min="8444" max="8444" width="15.33203125" style="78" customWidth="1"/>
    <col min="8445" max="8445" width="5" style="78" customWidth="1"/>
    <col min="8446" max="8461" width="4.44140625" style="78" customWidth="1"/>
    <col min="8462" max="8462" width="6.44140625" style="78" customWidth="1"/>
    <col min="8463" max="8468" width="4.44140625" style="78" customWidth="1"/>
    <col min="8469" max="8470" width="8.88671875" style="78"/>
    <col min="8471" max="8471" width="6.33203125" style="78" customWidth="1"/>
    <col min="8472" max="8472" width="2" style="78" customWidth="1"/>
    <col min="8473" max="8473" width="6.33203125" style="78" customWidth="1"/>
    <col min="8474" max="8698" width="8.88671875" style="78"/>
    <col min="8699" max="8699" width="5.33203125" style="78" customWidth="1"/>
    <col min="8700" max="8700" width="15.33203125" style="78" customWidth="1"/>
    <col min="8701" max="8701" width="5" style="78" customWidth="1"/>
    <col min="8702" max="8717" width="4.44140625" style="78" customWidth="1"/>
    <col min="8718" max="8718" width="6.44140625" style="78" customWidth="1"/>
    <col min="8719" max="8724" width="4.44140625" style="78" customWidth="1"/>
    <col min="8725" max="8726" width="8.88671875" style="78"/>
    <col min="8727" max="8727" width="6.33203125" style="78" customWidth="1"/>
    <col min="8728" max="8728" width="2" style="78" customWidth="1"/>
    <col min="8729" max="8729" width="6.33203125" style="78" customWidth="1"/>
    <col min="8730" max="8954" width="8.88671875" style="78"/>
    <col min="8955" max="8955" width="5.33203125" style="78" customWidth="1"/>
    <col min="8956" max="8956" width="15.33203125" style="78" customWidth="1"/>
    <col min="8957" max="8957" width="5" style="78" customWidth="1"/>
    <col min="8958" max="8973" width="4.44140625" style="78" customWidth="1"/>
    <col min="8974" max="8974" width="6.44140625" style="78" customWidth="1"/>
    <col min="8975" max="8980" width="4.44140625" style="78" customWidth="1"/>
    <col min="8981" max="8982" width="8.88671875" style="78"/>
    <col min="8983" max="8983" width="6.33203125" style="78" customWidth="1"/>
    <col min="8984" max="8984" width="2" style="78" customWidth="1"/>
    <col min="8985" max="8985" width="6.33203125" style="78" customWidth="1"/>
    <col min="8986" max="9210" width="8.88671875" style="78"/>
    <col min="9211" max="9211" width="5.33203125" style="78" customWidth="1"/>
    <col min="9212" max="9212" width="15.33203125" style="78" customWidth="1"/>
    <col min="9213" max="9213" width="5" style="78" customWidth="1"/>
    <col min="9214" max="9229" width="4.44140625" style="78" customWidth="1"/>
    <col min="9230" max="9230" width="6.44140625" style="78" customWidth="1"/>
    <col min="9231" max="9236" width="4.44140625" style="78" customWidth="1"/>
    <col min="9237" max="9238" width="8.88671875" style="78"/>
    <col min="9239" max="9239" width="6.33203125" style="78" customWidth="1"/>
    <col min="9240" max="9240" width="2" style="78" customWidth="1"/>
    <col min="9241" max="9241" width="6.33203125" style="78" customWidth="1"/>
    <col min="9242" max="9466" width="8.88671875" style="78"/>
    <col min="9467" max="9467" width="5.33203125" style="78" customWidth="1"/>
    <col min="9468" max="9468" width="15.33203125" style="78" customWidth="1"/>
    <col min="9469" max="9469" width="5" style="78" customWidth="1"/>
    <col min="9470" max="9485" width="4.44140625" style="78" customWidth="1"/>
    <col min="9486" max="9486" width="6.44140625" style="78" customWidth="1"/>
    <col min="9487" max="9492" width="4.44140625" style="78" customWidth="1"/>
    <col min="9493" max="9494" width="8.88671875" style="78"/>
    <col min="9495" max="9495" width="6.33203125" style="78" customWidth="1"/>
    <col min="9496" max="9496" width="2" style="78" customWidth="1"/>
    <col min="9497" max="9497" width="6.33203125" style="78" customWidth="1"/>
    <col min="9498" max="9722" width="8.88671875" style="78"/>
    <col min="9723" max="9723" width="5.33203125" style="78" customWidth="1"/>
    <col min="9724" max="9724" width="15.33203125" style="78" customWidth="1"/>
    <col min="9725" max="9725" width="5" style="78" customWidth="1"/>
    <col min="9726" max="9741" width="4.44140625" style="78" customWidth="1"/>
    <col min="9742" max="9742" width="6.44140625" style="78" customWidth="1"/>
    <col min="9743" max="9748" width="4.44140625" style="78" customWidth="1"/>
    <col min="9749" max="9750" width="8.88671875" style="78"/>
    <col min="9751" max="9751" width="6.33203125" style="78" customWidth="1"/>
    <col min="9752" max="9752" width="2" style="78" customWidth="1"/>
    <col min="9753" max="9753" width="6.33203125" style="78" customWidth="1"/>
    <col min="9754" max="9978" width="8.88671875" style="78"/>
    <col min="9979" max="9979" width="5.33203125" style="78" customWidth="1"/>
    <col min="9980" max="9980" width="15.33203125" style="78" customWidth="1"/>
    <col min="9981" max="9981" width="5" style="78" customWidth="1"/>
    <col min="9982" max="9997" width="4.44140625" style="78" customWidth="1"/>
    <col min="9998" max="9998" width="6.44140625" style="78" customWidth="1"/>
    <col min="9999" max="10004" width="4.44140625" style="78" customWidth="1"/>
    <col min="10005" max="10006" width="8.88671875" style="78"/>
    <col min="10007" max="10007" width="6.33203125" style="78" customWidth="1"/>
    <col min="10008" max="10008" width="2" style="78" customWidth="1"/>
    <col min="10009" max="10009" width="6.33203125" style="78" customWidth="1"/>
    <col min="10010" max="10234" width="8.88671875" style="78"/>
    <col min="10235" max="10235" width="5.33203125" style="78" customWidth="1"/>
    <col min="10236" max="10236" width="15.33203125" style="78" customWidth="1"/>
    <col min="10237" max="10237" width="5" style="78" customWidth="1"/>
    <col min="10238" max="10253" width="4.44140625" style="78" customWidth="1"/>
    <col min="10254" max="10254" width="6.44140625" style="78" customWidth="1"/>
    <col min="10255" max="10260" width="4.44140625" style="78" customWidth="1"/>
    <col min="10261" max="10262" width="8.88671875" style="78"/>
    <col min="10263" max="10263" width="6.33203125" style="78" customWidth="1"/>
    <col min="10264" max="10264" width="2" style="78" customWidth="1"/>
    <col min="10265" max="10265" width="6.33203125" style="78" customWidth="1"/>
    <col min="10266" max="10490" width="8.88671875" style="78"/>
    <col min="10491" max="10491" width="5.33203125" style="78" customWidth="1"/>
    <col min="10492" max="10492" width="15.33203125" style="78" customWidth="1"/>
    <col min="10493" max="10493" width="5" style="78" customWidth="1"/>
    <col min="10494" max="10509" width="4.44140625" style="78" customWidth="1"/>
    <col min="10510" max="10510" width="6.44140625" style="78" customWidth="1"/>
    <col min="10511" max="10516" width="4.44140625" style="78" customWidth="1"/>
    <col min="10517" max="10518" width="8.88671875" style="78"/>
    <col min="10519" max="10519" width="6.33203125" style="78" customWidth="1"/>
    <col min="10520" max="10520" width="2" style="78" customWidth="1"/>
    <col min="10521" max="10521" width="6.33203125" style="78" customWidth="1"/>
    <col min="10522" max="10746" width="8.88671875" style="78"/>
    <col min="10747" max="10747" width="5.33203125" style="78" customWidth="1"/>
    <col min="10748" max="10748" width="15.33203125" style="78" customWidth="1"/>
    <col min="10749" max="10749" width="5" style="78" customWidth="1"/>
    <col min="10750" max="10765" width="4.44140625" style="78" customWidth="1"/>
    <col min="10766" max="10766" width="6.44140625" style="78" customWidth="1"/>
    <col min="10767" max="10772" width="4.44140625" style="78" customWidth="1"/>
    <col min="10773" max="10774" width="8.88671875" style="78"/>
    <col min="10775" max="10775" width="6.33203125" style="78" customWidth="1"/>
    <col min="10776" max="10776" width="2" style="78" customWidth="1"/>
    <col min="10777" max="10777" width="6.33203125" style="78" customWidth="1"/>
    <col min="10778" max="11002" width="8.88671875" style="78"/>
    <col min="11003" max="11003" width="5.33203125" style="78" customWidth="1"/>
    <col min="11004" max="11004" width="15.33203125" style="78" customWidth="1"/>
    <col min="11005" max="11005" width="5" style="78" customWidth="1"/>
    <col min="11006" max="11021" width="4.44140625" style="78" customWidth="1"/>
    <col min="11022" max="11022" width="6.44140625" style="78" customWidth="1"/>
    <col min="11023" max="11028" width="4.44140625" style="78" customWidth="1"/>
    <col min="11029" max="11030" width="8.88671875" style="78"/>
    <col min="11031" max="11031" width="6.33203125" style="78" customWidth="1"/>
    <col min="11032" max="11032" width="2" style="78" customWidth="1"/>
    <col min="11033" max="11033" width="6.33203125" style="78" customWidth="1"/>
    <col min="11034" max="11258" width="8.88671875" style="78"/>
    <col min="11259" max="11259" width="5.33203125" style="78" customWidth="1"/>
    <col min="11260" max="11260" width="15.33203125" style="78" customWidth="1"/>
    <col min="11261" max="11261" width="5" style="78" customWidth="1"/>
    <col min="11262" max="11277" width="4.44140625" style="78" customWidth="1"/>
    <col min="11278" max="11278" width="6.44140625" style="78" customWidth="1"/>
    <col min="11279" max="11284" width="4.44140625" style="78" customWidth="1"/>
    <col min="11285" max="11286" width="8.88671875" style="78"/>
    <col min="11287" max="11287" width="6.33203125" style="78" customWidth="1"/>
    <col min="11288" max="11288" width="2" style="78" customWidth="1"/>
    <col min="11289" max="11289" width="6.33203125" style="78" customWidth="1"/>
    <col min="11290" max="11514" width="8.88671875" style="78"/>
    <col min="11515" max="11515" width="5.33203125" style="78" customWidth="1"/>
    <col min="11516" max="11516" width="15.33203125" style="78" customWidth="1"/>
    <col min="11517" max="11517" width="5" style="78" customWidth="1"/>
    <col min="11518" max="11533" width="4.44140625" style="78" customWidth="1"/>
    <col min="11534" max="11534" width="6.44140625" style="78" customWidth="1"/>
    <col min="11535" max="11540" width="4.44140625" style="78" customWidth="1"/>
    <col min="11541" max="11542" width="8.88671875" style="78"/>
    <col min="11543" max="11543" width="6.33203125" style="78" customWidth="1"/>
    <col min="11544" max="11544" width="2" style="78" customWidth="1"/>
    <col min="11545" max="11545" width="6.33203125" style="78" customWidth="1"/>
    <col min="11546" max="11770" width="8.88671875" style="78"/>
    <col min="11771" max="11771" width="5.33203125" style="78" customWidth="1"/>
    <col min="11772" max="11772" width="15.33203125" style="78" customWidth="1"/>
    <col min="11773" max="11773" width="5" style="78" customWidth="1"/>
    <col min="11774" max="11789" width="4.44140625" style="78" customWidth="1"/>
    <col min="11790" max="11790" width="6.44140625" style="78" customWidth="1"/>
    <col min="11791" max="11796" width="4.44140625" style="78" customWidth="1"/>
    <col min="11797" max="11798" width="8.88671875" style="78"/>
    <col min="11799" max="11799" width="6.33203125" style="78" customWidth="1"/>
    <col min="11800" max="11800" width="2" style="78" customWidth="1"/>
    <col min="11801" max="11801" width="6.33203125" style="78" customWidth="1"/>
    <col min="11802" max="12026" width="8.88671875" style="78"/>
    <col min="12027" max="12027" width="5.33203125" style="78" customWidth="1"/>
    <col min="12028" max="12028" width="15.33203125" style="78" customWidth="1"/>
    <col min="12029" max="12029" width="5" style="78" customWidth="1"/>
    <col min="12030" max="12045" width="4.44140625" style="78" customWidth="1"/>
    <col min="12046" max="12046" width="6.44140625" style="78" customWidth="1"/>
    <col min="12047" max="12052" width="4.44140625" style="78" customWidth="1"/>
    <col min="12053" max="12054" width="8.88671875" style="78"/>
    <col min="12055" max="12055" width="6.33203125" style="78" customWidth="1"/>
    <col min="12056" max="12056" width="2" style="78" customWidth="1"/>
    <col min="12057" max="12057" width="6.33203125" style="78" customWidth="1"/>
    <col min="12058" max="12282" width="8.88671875" style="78"/>
    <col min="12283" max="12283" width="5.33203125" style="78" customWidth="1"/>
    <col min="12284" max="12284" width="15.33203125" style="78" customWidth="1"/>
    <col min="12285" max="12285" width="5" style="78" customWidth="1"/>
    <col min="12286" max="12301" width="4.44140625" style="78" customWidth="1"/>
    <col min="12302" max="12302" width="6.44140625" style="78" customWidth="1"/>
    <col min="12303" max="12308" width="4.44140625" style="78" customWidth="1"/>
    <col min="12309" max="12310" width="8.88671875" style="78"/>
    <col min="12311" max="12311" width="6.33203125" style="78" customWidth="1"/>
    <col min="12312" max="12312" width="2" style="78" customWidth="1"/>
    <col min="12313" max="12313" width="6.33203125" style="78" customWidth="1"/>
    <col min="12314" max="12538" width="8.88671875" style="78"/>
    <col min="12539" max="12539" width="5.33203125" style="78" customWidth="1"/>
    <col min="12540" max="12540" width="15.33203125" style="78" customWidth="1"/>
    <col min="12541" max="12541" width="5" style="78" customWidth="1"/>
    <col min="12542" max="12557" width="4.44140625" style="78" customWidth="1"/>
    <col min="12558" max="12558" width="6.44140625" style="78" customWidth="1"/>
    <col min="12559" max="12564" width="4.44140625" style="78" customWidth="1"/>
    <col min="12565" max="12566" width="8.88671875" style="78"/>
    <col min="12567" max="12567" width="6.33203125" style="78" customWidth="1"/>
    <col min="12568" max="12568" width="2" style="78" customWidth="1"/>
    <col min="12569" max="12569" width="6.33203125" style="78" customWidth="1"/>
    <col min="12570" max="12794" width="8.88671875" style="78"/>
    <col min="12795" max="12795" width="5.33203125" style="78" customWidth="1"/>
    <col min="12796" max="12796" width="15.33203125" style="78" customWidth="1"/>
    <col min="12797" max="12797" width="5" style="78" customWidth="1"/>
    <col min="12798" max="12813" width="4.44140625" style="78" customWidth="1"/>
    <col min="12814" max="12814" width="6.44140625" style="78" customWidth="1"/>
    <col min="12815" max="12820" width="4.44140625" style="78" customWidth="1"/>
    <col min="12821" max="12822" width="8.88671875" style="78"/>
    <col min="12823" max="12823" width="6.33203125" style="78" customWidth="1"/>
    <col min="12824" max="12824" width="2" style="78" customWidth="1"/>
    <col min="12825" max="12825" width="6.33203125" style="78" customWidth="1"/>
    <col min="12826" max="13050" width="8.88671875" style="78"/>
    <col min="13051" max="13051" width="5.33203125" style="78" customWidth="1"/>
    <col min="13052" max="13052" width="15.33203125" style="78" customWidth="1"/>
    <col min="13053" max="13053" width="5" style="78" customWidth="1"/>
    <col min="13054" max="13069" width="4.44140625" style="78" customWidth="1"/>
    <col min="13070" max="13070" width="6.44140625" style="78" customWidth="1"/>
    <col min="13071" max="13076" width="4.44140625" style="78" customWidth="1"/>
    <col min="13077" max="13078" width="8.88671875" style="78"/>
    <col min="13079" max="13079" width="6.33203125" style="78" customWidth="1"/>
    <col min="13080" max="13080" width="2" style="78" customWidth="1"/>
    <col min="13081" max="13081" width="6.33203125" style="78" customWidth="1"/>
    <col min="13082" max="13306" width="8.88671875" style="78"/>
    <col min="13307" max="13307" width="5.33203125" style="78" customWidth="1"/>
    <col min="13308" max="13308" width="15.33203125" style="78" customWidth="1"/>
    <col min="13309" max="13309" width="5" style="78" customWidth="1"/>
    <col min="13310" max="13325" width="4.44140625" style="78" customWidth="1"/>
    <col min="13326" max="13326" width="6.44140625" style="78" customWidth="1"/>
    <col min="13327" max="13332" width="4.44140625" style="78" customWidth="1"/>
    <col min="13333" max="13334" width="8.88671875" style="78"/>
    <col min="13335" max="13335" width="6.33203125" style="78" customWidth="1"/>
    <col min="13336" max="13336" width="2" style="78" customWidth="1"/>
    <col min="13337" max="13337" width="6.33203125" style="78" customWidth="1"/>
    <col min="13338" max="13562" width="8.88671875" style="78"/>
    <col min="13563" max="13563" width="5.33203125" style="78" customWidth="1"/>
    <col min="13564" max="13564" width="15.33203125" style="78" customWidth="1"/>
    <col min="13565" max="13565" width="5" style="78" customWidth="1"/>
    <col min="13566" max="13581" width="4.44140625" style="78" customWidth="1"/>
    <col min="13582" max="13582" width="6.44140625" style="78" customWidth="1"/>
    <col min="13583" max="13588" width="4.44140625" style="78" customWidth="1"/>
    <col min="13589" max="13590" width="8.88671875" style="78"/>
    <col min="13591" max="13591" width="6.33203125" style="78" customWidth="1"/>
    <col min="13592" max="13592" width="2" style="78" customWidth="1"/>
    <col min="13593" max="13593" width="6.33203125" style="78" customWidth="1"/>
    <col min="13594" max="13818" width="8.88671875" style="78"/>
    <col min="13819" max="13819" width="5.33203125" style="78" customWidth="1"/>
    <col min="13820" max="13820" width="15.33203125" style="78" customWidth="1"/>
    <col min="13821" max="13821" width="5" style="78" customWidth="1"/>
    <col min="13822" max="13837" width="4.44140625" style="78" customWidth="1"/>
    <col min="13838" max="13838" width="6.44140625" style="78" customWidth="1"/>
    <col min="13839" max="13844" width="4.44140625" style="78" customWidth="1"/>
    <col min="13845" max="13846" width="8.88671875" style="78"/>
    <col min="13847" max="13847" width="6.33203125" style="78" customWidth="1"/>
    <col min="13848" max="13848" width="2" style="78" customWidth="1"/>
    <col min="13849" max="13849" width="6.33203125" style="78" customWidth="1"/>
    <col min="13850" max="14074" width="8.88671875" style="78"/>
    <col min="14075" max="14075" width="5.33203125" style="78" customWidth="1"/>
    <col min="14076" max="14076" width="15.33203125" style="78" customWidth="1"/>
    <col min="14077" max="14077" width="5" style="78" customWidth="1"/>
    <col min="14078" max="14093" width="4.44140625" style="78" customWidth="1"/>
    <col min="14094" max="14094" width="6.44140625" style="78" customWidth="1"/>
    <col min="14095" max="14100" width="4.44140625" style="78" customWidth="1"/>
    <col min="14101" max="14102" width="8.88671875" style="78"/>
    <col min="14103" max="14103" width="6.33203125" style="78" customWidth="1"/>
    <col min="14104" max="14104" width="2" style="78" customWidth="1"/>
    <col min="14105" max="14105" width="6.33203125" style="78" customWidth="1"/>
    <col min="14106" max="14330" width="8.88671875" style="78"/>
    <col min="14331" max="14331" width="5.33203125" style="78" customWidth="1"/>
    <col min="14332" max="14332" width="15.33203125" style="78" customWidth="1"/>
    <col min="14333" max="14333" width="5" style="78" customWidth="1"/>
    <col min="14334" max="14349" width="4.44140625" style="78" customWidth="1"/>
    <col min="14350" max="14350" width="6.44140625" style="78" customWidth="1"/>
    <col min="14351" max="14356" width="4.44140625" style="78" customWidth="1"/>
    <col min="14357" max="14358" width="8.88671875" style="78"/>
    <col min="14359" max="14359" width="6.33203125" style="78" customWidth="1"/>
    <col min="14360" max="14360" width="2" style="78" customWidth="1"/>
    <col min="14361" max="14361" width="6.33203125" style="78" customWidth="1"/>
    <col min="14362" max="14586" width="8.88671875" style="78"/>
    <col min="14587" max="14587" width="5.33203125" style="78" customWidth="1"/>
    <col min="14588" max="14588" width="15.33203125" style="78" customWidth="1"/>
    <col min="14589" max="14589" width="5" style="78" customWidth="1"/>
    <col min="14590" max="14605" width="4.44140625" style="78" customWidth="1"/>
    <col min="14606" max="14606" width="6.44140625" style="78" customWidth="1"/>
    <col min="14607" max="14612" width="4.44140625" style="78" customWidth="1"/>
    <col min="14613" max="14614" width="8.88671875" style="78"/>
    <col min="14615" max="14615" width="6.33203125" style="78" customWidth="1"/>
    <col min="14616" max="14616" width="2" style="78" customWidth="1"/>
    <col min="14617" max="14617" width="6.33203125" style="78" customWidth="1"/>
    <col min="14618" max="14842" width="8.88671875" style="78"/>
    <col min="14843" max="14843" width="5.33203125" style="78" customWidth="1"/>
    <col min="14844" max="14844" width="15.33203125" style="78" customWidth="1"/>
    <col min="14845" max="14845" width="5" style="78" customWidth="1"/>
    <col min="14846" max="14861" width="4.44140625" style="78" customWidth="1"/>
    <col min="14862" max="14862" width="6.44140625" style="78" customWidth="1"/>
    <col min="14863" max="14868" width="4.44140625" style="78" customWidth="1"/>
    <col min="14869" max="14870" width="8.88671875" style="78"/>
    <col min="14871" max="14871" width="6.33203125" style="78" customWidth="1"/>
    <col min="14872" max="14872" width="2" style="78" customWidth="1"/>
    <col min="14873" max="14873" width="6.33203125" style="78" customWidth="1"/>
    <col min="14874" max="15098" width="8.88671875" style="78"/>
    <col min="15099" max="15099" width="5.33203125" style="78" customWidth="1"/>
    <col min="15100" max="15100" width="15.33203125" style="78" customWidth="1"/>
    <col min="15101" max="15101" width="5" style="78" customWidth="1"/>
    <col min="15102" max="15117" width="4.44140625" style="78" customWidth="1"/>
    <col min="15118" max="15118" width="6.44140625" style="78" customWidth="1"/>
    <col min="15119" max="15124" width="4.44140625" style="78" customWidth="1"/>
    <col min="15125" max="15126" width="8.88671875" style="78"/>
    <col min="15127" max="15127" width="6.33203125" style="78" customWidth="1"/>
    <col min="15128" max="15128" width="2" style="78" customWidth="1"/>
    <col min="15129" max="15129" width="6.33203125" style="78" customWidth="1"/>
    <col min="15130" max="15354" width="8.88671875" style="78"/>
    <col min="15355" max="15355" width="5.33203125" style="78" customWidth="1"/>
    <col min="15356" max="15356" width="15.33203125" style="78" customWidth="1"/>
    <col min="15357" max="15357" width="5" style="78" customWidth="1"/>
    <col min="15358" max="15373" width="4.44140625" style="78" customWidth="1"/>
    <col min="15374" max="15374" width="6.44140625" style="78" customWidth="1"/>
    <col min="15375" max="15380" width="4.44140625" style="78" customWidth="1"/>
    <col min="15381" max="15382" width="8.88671875" style="78"/>
    <col min="15383" max="15383" width="6.33203125" style="78" customWidth="1"/>
    <col min="15384" max="15384" width="2" style="78" customWidth="1"/>
    <col min="15385" max="15385" width="6.33203125" style="78" customWidth="1"/>
    <col min="15386" max="15610" width="8.88671875" style="78"/>
    <col min="15611" max="15611" width="5.33203125" style="78" customWidth="1"/>
    <col min="15612" max="15612" width="15.33203125" style="78" customWidth="1"/>
    <col min="15613" max="15613" width="5" style="78" customWidth="1"/>
    <col min="15614" max="15629" width="4.44140625" style="78" customWidth="1"/>
    <col min="15630" max="15630" width="6.44140625" style="78" customWidth="1"/>
    <col min="15631" max="15636" width="4.44140625" style="78" customWidth="1"/>
    <col min="15637" max="15638" width="8.88671875" style="78"/>
    <col min="15639" max="15639" width="6.33203125" style="78" customWidth="1"/>
    <col min="15640" max="15640" width="2" style="78" customWidth="1"/>
    <col min="15641" max="15641" width="6.33203125" style="78" customWidth="1"/>
    <col min="15642" max="15866" width="8.88671875" style="78"/>
    <col min="15867" max="15867" width="5.33203125" style="78" customWidth="1"/>
    <col min="15868" max="15868" width="15.33203125" style="78" customWidth="1"/>
    <col min="15869" max="15869" width="5" style="78" customWidth="1"/>
    <col min="15870" max="15885" width="4.44140625" style="78" customWidth="1"/>
    <col min="15886" max="15886" width="6.44140625" style="78" customWidth="1"/>
    <col min="15887" max="15892" width="4.44140625" style="78" customWidth="1"/>
    <col min="15893" max="15894" width="8.88671875" style="78"/>
    <col min="15895" max="15895" width="6.33203125" style="78" customWidth="1"/>
    <col min="15896" max="15896" width="2" style="78" customWidth="1"/>
    <col min="15897" max="15897" width="6.33203125" style="78" customWidth="1"/>
    <col min="15898" max="16122" width="8.88671875" style="78"/>
    <col min="16123" max="16123" width="5.33203125" style="78" customWidth="1"/>
    <col min="16124" max="16124" width="15.33203125" style="78" customWidth="1"/>
    <col min="16125" max="16125" width="5" style="78" customWidth="1"/>
    <col min="16126" max="16141" width="4.44140625" style="78" customWidth="1"/>
    <col min="16142" max="16142" width="6.44140625" style="78" customWidth="1"/>
    <col min="16143" max="16148" width="4.44140625" style="78" customWidth="1"/>
    <col min="16149" max="16150" width="8.88671875" style="78"/>
    <col min="16151" max="16151" width="6.33203125" style="78" customWidth="1"/>
    <col min="16152" max="16152" width="2" style="78" customWidth="1"/>
    <col min="16153" max="16153" width="6.33203125" style="78" customWidth="1"/>
    <col min="16154" max="16384" width="8.88671875" style="78"/>
  </cols>
  <sheetData>
    <row r="1" spans="1:26" ht="18" customHeight="1" x14ac:dyDescent="0.3">
      <c r="A1" s="294" t="s">
        <v>50</v>
      </c>
      <c r="B1" s="295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7" t="s">
        <v>39</v>
      </c>
      <c r="P1" s="259"/>
      <c r="Q1" s="261"/>
      <c r="R1" s="267" t="s">
        <v>37</v>
      </c>
      <c r="S1" s="259"/>
      <c r="T1" s="261"/>
      <c r="U1" s="268" t="s">
        <v>22</v>
      </c>
      <c r="V1" s="259" t="s">
        <v>23</v>
      </c>
      <c r="W1" s="259" t="s">
        <v>24</v>
      </c>
      <c r="X1" s="259"/>
      <c r="Y1" s="259"/>
      <c r="Z1" s="261"/>
    </row>
    <row r="2" spans="1:26" ht="27.75" customHeight="1" thickBot="1" x14ac:dyDescent="0.35">
      <c r="A2" s="296"/>
      <c r="B2" s="297"/>
      <c r="C2" s="244" t="str">
        <f>B3</f>
        <v>Kolín B</v>
      </c>
      <c r="D2" s="260"/>
      <c r="E2" s="262"/>
      <c r="F2" s="244" t="str">
        <f>B4</f>
        <v>Lanškroun B</v>
      </c>
      <c r="G2" s="260"/>
      <c r="H2" s="262"/>
      <c r="I2" s="244" t="str">
        <f>B5</f>
        <v>Volejbal Ostrava B</v>
      </c>
      <c r="J2" s="260"/>
      <c r="K2" s="262"/>
      <c r="L2" s="244" t="str">
        <f>B6</f>
        <v>Blue Volley ZŠ-Formana B</v>
      </c>
      <c r="M2" s="260"/>
      <c r="N2" s="262"/>
      <c r="O2" s="244" t="str">
        <f>B7</f>
        <v>Red Volley A</v>
      </c>
      <c r="P2" s="260"/>
      <c r="Q2" s="262"/>
      <c r="R2" s="244" t="str">
        <f>B8</f>
        <v>Green FM Hnojník B</v>
      </c>
      <c r="S2" s="260"/>
      <c r="T2" s="262"/>
      <c r="U2" s="269"/>
      <c r="V2" s="260"/>
      <c r="W2" s="260"/>
      <c r="X2" s="260"/>
      <c r="Y2" s="260"/>
      <c r="Z2" s="262"/>
    </row>
    <row r="3" spans="1:26" ht="27.75" customHeight="1" x14ac:dyDescent="0.3">
      <c r="A3" s="18" t="s">
        <v>18</v>
      </c>
      <c r="B3" s="19" t="s">
        <v>49</v>
      </c>
      <c r="C3" s="101"/>
      <c r="D3" s="100"/>
      <c r="E3" s="99"/>
      <c r="F3" s="23">
        <v>13</v>
      </c>
      <c r="G3" s="26" t="s">
        <v>26</v>
      </c>
      <c r="H3" s="25">
        <v>11</v>
      </c>
      <c r="I3" s="23">
        <v>14</v>
      </c>
      <c r="J3" s="24" t="s">
        <v>26</v>
      </c>
      <c r="K3" s="25">
        <v>8</v>
      </c>
      <c r="L3" s="23">
        <v>15</v>
      </c>
      <c r="M3" s="24" t="s">
        <v>26</v>
      </c>
      <c r="N3" s="25">
        <v>8</v>
      </c>
      <c r="O3" s="23">
        <v>9</v>
      </c>
      <c r="P3" s="24" t="s">
        <v>26</v>
      </c>
      <c r="Q3" s="25">
        <v>4</v>
      </c>
      <c r="R3" s="23">
        <v>24</v>
      </c>
      <c r="S3" s="24" t="s">
        <v>26</v>
      </c>
      <c r="T3" s="25">
        <v>5</v>
      </c>
      <c r="U3" s="98">
        <f t="shared" ref="U3:U8" si="0">SUM(IF(C3&gt;E3,1,0),IF(F3&gt;H3,1,0),IF(I3&gt;K3,1,0),IF(L3&gt;N3,1,0),IF(O3&gt;Q3,1,0),IF(R3&gt;T3,1,0))</f>
        <v>5</v>
      </c>
      <c r="V3" s="50">
        <v>1</v>
      </c>
      <c r="W3" s="26">
        <f t="shared" ref="W3:W8" si="1">C3+F3+I3+L3+O3+R3</f>
        <v>75</v>
      </c>
      <c r="X3" s="26" t="s">
        <v>26</v>
      </c>
      <c r="Y3" s="26">
        <f t="shared" ref="Y3:Y8" si="2">E3+H3+K3+N3+Q3+T3</f>
        <v>36</v>
      </c>
      <c r="Z3" s="27">
        <f t="shared" ref="Z3:Z8" si="3">W3/Y3</f>
        <v>2.0833333333333335</v>
      </c>
    </row>
    <row r="4" spans="1:26" ht="27.75" customHeight="1" x14ac:dyDescent="0.3">
      <c r="A4" s="34" t="s">
        <v>19</v>
      </c>
      <c r="B4" s="97" t="s">
        <v>48</v>
      </c>
      <c r="C4" s="95">
        <f>H3</f>
        <v>11</v>
      </c>
      <c r="D4" s="52" t="s">
        <v>26</v>
      </c>
      <c r="E4" s="94">
        <f>F3</f>
        <v>13</v>
      </c>
      <c r="F4" s="93"/>
      <c r="G4" s="92"/>
      <c r="H4" s="91"/>
      <c r="I4" s="90">
        <v>10</v>
      </c>
      <c r="J4" s="45" t="s">
        <v>26</v>
      </c>
      <c r="K4" s="89">
        <v>11</v>
      </c>
      <c r="L4" s="90">
        <v>15</v>
      </c>
      <c r="M4" s="54" t="s">
        <v>26</v>
      </c>
      <c r="N4" s="89">
        <v>0</v>
      </c>
      <c r="O4" s="90">
        <v>8</v>
      </c>
      <c r="P4" s="54" t="s">
        <v>26</v>
      </c>
      <c r="Q4" s="89">
        <v>5</v>
      </c>
      <c r="R4" s="90">
        <v>20</v>
      </c>
      <c r="S4" s="54" t="s">
        <v>26</v>
      </c>
      <c r="T4" s="89">
        <v>10</v>
      </c>
      <c r="U4" s="88">
        <f t="shared" si="0"/>
        <v>3</v>
      </c>
      <c r="V4" s="87">
        <v>2</v>
      </c>
      <c r="W4" s="45">
        <f t="shared" si="1"/>
        <v>64</v>
      </c>
      <c r="X4" s="45" t="s">
        <v>26</v>
      </c>
      <c r="Y4" s="45">
        <f t="shared" si="2"/>
        <v>39</v>
      </c>
      <c r="Z4" s="46">
        <f t="shared" si="3"/>
        <v>1.641025641025641</v>
      </c>
    </row>
    <row r="5" spans="1:26" ht="27.75" customHeight="1" x14ac:dyDescent="0.3">
      <c r="A5" s="34" t="s">
        <v>20</v>
      </c>
      <c r="B5" s="97" t="s">
        <v>47</v>
      </c>
      <c r="C5" s="95">
        <f>K3</f>
        <v>8</v>
      </c>
      <c r="D5" s="96" t="s">
        <v>26</v>
      </c>
      <c r="E5" s="94">
        <f>I3</f>
        <v>14</v>
      </c>
      <c r="F5" s="95">
        <f>K4</f>
        <v>11</v>
      </c>
      <c r="G5" s="52" t="s">
        <v>26</v>
      </c>
      <c r="H5" s="94">
        <f>I4</f>
        <v>10</v>
      </c>
      <c r="I5" s="93"/>
      <c r="J5" s="92"/>
      <c r="K5" s="91"/>
      <c r="L5" s="90">
        <v>13</v>
      </c>
      <c r="M5" s="45" t="s">
        <v>26</v>
      </c>
      <c r="N5" s="89">
        <v>12</v>
      </c>
      <c r="O5" s="90">
        <v>10</v>
      </c>
      <c r="P5" s="54" t="s">
        <v>26</v>
      </c>
      <c r="Q5" s="89">
        <v>15</v>
      </c>
      <c r="R5" s="90">
        <v>27</v>
      </c>
      <c r="S5" s="54" t="s">
        <v>26</v>
      </c>
      <c r="T5" s="89">
        <v>8</v>
      </c>
      <c r="U5" s="88">
        <f t="shared" si="0"/>
        <v>3</v>
      </c>
      <c r="V5" s="87">
        <v>3</v>
      </c>
      <c r="W5" s="45">
        <f t="shared" si="1"/>
        <v>69</v>
      </c>
      <c r="X5" s="45" t="s">
        <v>26</v>
      </c>
      <c r="Y5" s="45">
        <f t="shared" si="2"/>
        <v>59</v>
      </c>
      <c r="Z5" s="46">
        <f t="shared" si="3"/>
        <v>1.1694915254237288</v>
      </c>
    </row>
    <row r="6" spans="1:26" ht="27.75" customHeight="1" x14ac:dyDescent="0.3">
      <c r="A6" s="34" t="s">
        <v>21</v>
      </c>
      <c r="B6" s="97" t="s">
        <v>46</v>
      </c>
      <c r="C6" s="95">
        <f>N3</f>
        <v>8</v>
      </c>
      <c r="D6" s="96" t="s">
        <v>26</v>
      </c>
      <c r="E6" s="94">
        <f>L3</f>
        <v>15</v>
      </c>
      <c r="F6" s="95">
        <f>N4</f>
        <v>0</v>
      </c>
      <c r="G6" s="96" t="s">
        <v>26</v>
      </c>
      <c r="H6" s="94">
        <f>L4</f>
        <v>15</v>
      </c>
      <c r="I6" s="95">
        <f>N5</f>
        <v>12</v>
      </c>
      <c r="J6" s="52" t="s">
        <v>26</v>
      </c>
      <c r="K6" s="94">
        <f>L5</f>
        <v>13</v>
      </c>
      <c r="L6" s="93"/>
      <c r="M6" s="92"/>
      <c r="N6" s="91"/>
      <c r="O6" s="90">
        <v>13</v>
      </c>
      <c r="P6" s="45" t="s">
        <v>26</v>
      </c>
      <c r="Q6" s="89">
        <v>12</v>
      </c>
      <c r="R6" s="90">
        <v>20</v>
      </c>
      <c r="S6" s="54" t="s">
        <v>26</v>
      </c>
      <c r="T6" s="89">
        <v>8</v>
      </c>
      <c r="U6" s="88">
        <f t="shared" si="0"/>
        <v>2</v>
      </c>
      <c r="V6" s="87">
        <v>5</v>
      </c>
      <c r="W6" s="45">
        <f t="shared" si="1"/>
        <v>53</v>
      </c>
      <c r="X6" s="45" t="s">
        <v>26</v>
      </c>
      <c r="Y6" s="45">
        <f t="shared" si="2"/>
        <v>63</v>
      </c>
      <c r="Z6" s="46">
        <f t="shared" si="3"/>
        <v>0.84126984126984128</v>
      </c>
    </row>
    <row r="7" spans="1:26" ht="27.75" customHeight="1" x14ac:dyDescent="0.3">
      <c r="A7" s="34" t="s">
        <v>39</v>
      </c>
      <c r="B7" s="97" t="s">
        <v>45</v>
      </c>
      <c r="C7" s="95">
        <f>Q3</f>
        <v>4</v>
      </c>
      <c r="D7" s="96" t="s">
        <v>26</v>
      </c>
      <c r="E7" s="94">
        <f>O3</f>
        <v>9</v>
      </c>
      <c r="F7" s="95">
        <f>Q4</f>
        <v>5</v>
      </c>
      <c r="G7" s="96" t="s">
        <v>26</v>
      </c>
      <c r="H7" s="94">
        <f>O4</f>
        <v>8</v>
      </c>
      <c r="I7" s="95">
        <f>Q5</f>
        <v>15</v>
      </c>
      <c r="J7" s="96" t="s">
        <v>26</v>
      </c>
      <c r="K7" s="94">
        <f>O5</f>
        <v>10</v>
      </c>
      <c r="L7" s="95">
        <f>Q6</f>
        <v>12</v>
      </c>
      <c r="M7" s="52" t="s">
        <v>26</v>
      </c>
      <c r="N7" s="94">
        <f>O6</f>
        <v>13</v>
      </c>
      <c r="O7" s="93"/>
      <c r="P7" s="92"/>
      <c r="Q7" s="91"/>
      <c r="R7" s="90">
        <v>29</v>
      </c>
      <c r="S7" s="45" t="s">
        <v>26</v>
      </c>
      <c r="T7" s="89">
        <v>8</v>
      </c>
      <c r="U7" s="88">
        <f t="shared" si="0"/>
        <v>2</v>
      </c>
      <c r="V7" s="87">
        <v>4</v>
      </c>
      <c r="W7" s="45">
        <f t="shared" si="1"/>
        <v>65</v>
      </c>
      <c r="X7" s="45" t="s">
        <v>26</v>
      </c>
      <c r="Y7" s="45">
        <f t="shared" si="2"/>
        <v>48</v>
      </c>
      <c r="Z7" s="46">
        <f t="shared" si="3"/>
        <v>1.3541666666666667</v>
      </c>
    </row>
    <row r="8" spans="1:26" ht="27.75" customHeight="1" thickBot="1" x14ac:dyDescent="0.35">
      <c r="A8" s="17" t="s">
        <v>37</v>
      </c>
      <c r="B8" s="55" t="s">
        <v>44</v>
      </c>
      <c r="C8" s="56">
        <f>T3</f>
        <v>5</v>
      </c>
      <c r="D8" s="57" t="s">
        <v>26</v>
      </c>
      <c r="E8" s="58">
        <f>R3</f>
        <v>24</v>
      </c>
      <c r="F8" s="56">
        <f>T4</f>
        <v>10</v>
      </c>
      <c r="G8" s="57" t="s">
        <v>26</v>
      </c>
      <c r="H8" s="58">
        <f>R4</f>
        <v>20</v>
      </c>
      <c r="I8" s="56">
        <f>T5</f>
        <v>8</v>
      </c>
      <c r="J8" s="57" t="s">
        <v>26</v>
      </c>
      <c r="K8" s="58">
        <f>R5</f>
        <v>27</v>
      </c>
      <c r="L8" s="56">
        <f>T6</f>
        <v>8</v>
      </c>
      <c r="M8" s="57" t="s">
        <v>26</v>
      </c>
      <c r="N8" s="58">
        <f>R6</f>
        <v>20</v>
      </c>
      <c r="O8" s="56">
        <f>T7</f>
        <v>8</v>
      </c>
      <c r="P8" s="86" t="s">
        <v>26</v>
      </c>
      <c r="Q8" s="58">
        <f>R7</f>
        <v>29</v>
      </c>
      <c r="R8" s="85"/>
      <c r="S8" s="84"/>
      <c r="T8" s="83"/>
      <c r="U8" s="82">
        <f t="shared" si="0"/>
        <v>0</v>
      </c>
      <c r="V8" s="81">
        <v>6</v>
      </c>
      <c r="W8" s="80">
        <f t="shared" si="1"/>
        <v>39</v>
      </c>
      <c r="X8" s="80" t="s">
        <v>26</v>
      </c>
      <c r="Y8" s="80">
        <f t="shared" si="2"/>
        <v>120</v>
      </c>
      <c r="Z8" s="79">
        <f t="shared" si="3"/>
        <v>0.32500000000000001</v>
      </c>
    </row>
  </sheetData>
  <mergeCells count="16">
    <mergeCell ref="A1:B2"/>
    <mergeCell ref="C1:E1"/>
    <mergeCell ref="F1:H1"/>
    <mergeCell ref="I1:K1"/>
    <mergeCell ref="L1:N1"/>
    <mergeCell ref="U1:U2"/>
    <mergeCell ref="V1:V2"/>
    <mergeCell ref="W1:Z2"/>
    <mergeCell ref="C2:E2"/>
    <mergeCell ref="F2:H2"/>
    <mergeCell ref="I2:K2"/>
    <mergeCell ref="L2:N2"/>
    <mergeCell ref="O2:Q2"/>
    <mergeCell ref="R2:T2"/>
    <mergeCell ref="O1:Q1"/>
    <mergeCell ref="R1:T1"/>
  </mergeCell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2638B-E180-4926-BA4D-788B37D952DF}">
  <sheetPr>
    <tabColor rgb="FFFFFF00"/>
  </sheetPr>
  <dimension ref="A1:W13"/>
  <sheetViews>
    <sheetView zoomScale="85" zoomScaleNormal="85" workbookViewId="0">
      <selection activeCell="H24" sqref="H24"/>
    </sheetView>
  </sheetViews>
  <sheetFormatPr defaultRowHeight="14.4" x14ac:dyDescent="0.3"/>
  <cols>
    <col min="2" max="2" width="34.33203125" customWidth="1"/>
    <col min="3" max="16" width="5" customWidth="1"/>
    <col min="17" max="17" width="5.33203125" customWidth="1"/>
    <col min="18" max="20" width="8" customWidth="1"/>
    <col min="21" max="21" width="2.33203125" customWidth="1"/>
    <col min="22" max="23" width="8" customWidth="1"/>
    <col min="249" max="249" width="14.5546875" bestFit="1" customWidth="1"/>
    <col min="250" max="264" width="5" customWidth="1"/>
    <col min="265" max="273" width="0" hidden="1" customWidth="1"/>
    <col min="274" max="276" width="8" customWidth="1"/>
    <col min="277" max="277" width="2.33203125" customWidth="1"/>
    <col min="278" max="279" width="8" customWidth="1"/>
    <col min="505" max="505" width="14.5546875" bestFit="1" customWidth="1"/>
    <col min="506" max="520" width="5" customWidth="1"/>
    <col min="521" max="529" width="0" hidden="1" customWidth="1"/>
    <col min="530" max="532" width="8" customWidth="1"/>
    <col min="533" max="533" width="2.33203125" customWidth="1"/>
    <col min="534" max="535" width="8" customWidth="1"/>
    <col min="761" max="761" width="14.5546875" bestFit="1" customWidth="1"/>
    <col min="762" max="776" width="5" customWidth="1"/>
    <col min="777" max="785" width="0" hidden="1" customWidth="1"/>
    <col min="786" max="788" width="8" customWidth="1"/>
    <col min="789" max="789" width="2.33203125" customWidth="1"/>
    <col min="790" max="791" width="8" customWidth="1"/>
    <col min="1017" max="1017" width="14.5546875" bestFit="1" customWidth="1"/>
    <col min="1018" max="1032" width="5" customWidth="1"/>
    <col min="1033" max="1041" width="0" hidden="1" customWidth="1"/>
    <col min="1042" max="1044" width="8" customWidth="1"/>
    <col min="1045" max="1045" width="2.33203125" customWidth="1"/>
    <col min="1046" max="1047" width="8" customWidth="1"/>
    <col min="1273" max="1273" width="14.5546875" bestFit="1" customWidth="1"/>
    <col min="1274" max="1288" width="5" customWidth="1"/>
    <col min="1289" max="1297" width="0" hidden="1" customWidth="1"/>
    <col min="1298" max="1300" width="8" customWidth="1"/>
    <col min="1301" max="1301" width="2.33203125" customWidth="1"/>
    <col min="1302" max="1303" width="8" customWidth="1"/>
    <col min="1529" max="1529" width="14.5546875" bestFit="1" customWidth="1"/>
    <col min="1530" max="1544" width="5" customWidth="1"/>
    <col min="1545" max="1553" width="0" hidden="1" customWidth="1"/>
    <col min="1554" max="1556" width="8" customWidth="1"/>
    <col min="1557" max="1557" width="2.33203125" customWidth="1"/>
    <col min="1558" max="1559" width="8" customWidth="1"/>
    <col min="1785" max="1785" width="14.5546875" bestFit="1" customWidth="1"/>
    <col min="1786" max="1800" width="5" customWidth="1"/>
    <col min="1801" max="1809" width="0" hidden="1" customWidth="1"/>
    <col min="1810" max="1812" width="8" customWidth="1"/>
    <col min="1813" max="1813" width="2.33203125" customWidth="1"/>
    <col min="1814" max="1815" width="8" customWidth="1"/>
    <col min="2041" max="2041" width="14.5546875" bestFit="1" customWidth="1"/>
    <col min="2042" max="2056" width="5" customWidth="1"/>
    <col min="2057" max="2065" width="0" hidden="1" customWidth="1"/>
    <col min="2066" max="2068" width="8" customWidth="1"/>
    <col min="2069" max="2069" width="2.33203125" customWidth="1"/>
    <col min="2070" max="2071" width="8" customWidth="1"/>
    <col min="2297" max="2297" width="14.5546875" bestFit="1" customWidth="1"/>
    <col min="2298" max="2312" width="5" customWidth="1"/>
    <col min="2313" max="2321" width="0" hidden="1" customWidth="1"/>
    <col min="2322" max="2324" width="8" customWidth="1"/>
    <col min="2325" max="2325" width="2.33203125" customWidth="1"/>
    <col min="2326" max="2327" width="8" customWidth="1"/>
    <col min="2553" max="2553" width="14.5546875" bestFit="1" customWidth="1"/>
    <col min="2554" max="2568" width="5" customWidth="1"/>
    <col min="2569" max="2577" width="0" hidden="1" customWidth="1"/>
    <col min="2578" max="2580" width="8" customWidth="1"/>
    <col min="2581" max="2581" width="2.33203125" customWidth="1"/>
    <col min="2582" max="2583" width="8" customWidth="1"/>
    <col min="2809" max="2809" width="14.5546875" bestFit="1" customWidth="1"/>
    <col min="2810" max="2824" width="5" customWidth="1"/>
    <col min="2825" max="2833" width="0" hidden="1" customWidth="1"/>
    <col min="2834" max="2836" width="8" customWidth="1"/>
    <col min="2837" max="2837" width="2.33203125" customWidth="1"/>
    <col min="2838" max="2839" width="8" customWidth="1"/>
    <col min="3065" max="3065" width="14.5546875" bestFit="1" customWidth="1"/>
    <col min="3066" max="3080" width="5" customWidth="1"/>
    <col min="3081" max="3089" width="0" hidden="1" customWidth="1"/>
    <col min="3090" max="3092" width="8" customWidth="1"/>
    <col min="3093" max="3093" width="2.33203125" customWidth="1"/>
    <col min="3094" max="3095" width="8" customWidth="1"/>
    <col min="3321" max="3321" width="14.5546875" bestFit="1" customWidth="1"/>
    <col min="3322" max="3336" width="5" customWidth="1"/>
    <col min="3337" max="3345" width="0" hidden="1" customWidth="1"/>
    <col min="3346" max="3348" width="8" customWidth="1"/>
    <col min="3349" max="3349" width="2.33203125" customWidth="1"/>
    <col min="3350" max="3351" width="8" customWidth="1"/>
    <col min="3577" max="3577" width="14.5546875" bestFit="1" customWidth="1"/>
    <col min="3578" max="3592" width="5" customWidth="1"/>
    <col min="3593" max="3601" width="0" hidden="1" customWidth="1"/>
    <col min="3602" max="3604" width="8" customWidth="1"/>
    <col min="3605" max="3605" width="2.33203125" customWidth="1"/>
    <col min="3606" max="3607" width="8" customWidth="1"/>
    <col min="3833" max="3833" width="14.5546875" bestFit="1" customWidth="1"/>
    <col min="3834" max="3848" width="5" customWidth="1"/>
    <col min="3849" max="3857" width="0" hidden="1" customWidth="1"/>
    <col min="3858" max="3860" width="8" customWidth="1"/>
    <col min="3861" max="3861" width="2.33203125" customWidth="1"/>
    <col min="3862" max="3863" width="8" customWidth="1"/>
    <col min="4089" max="4089" width="14.5546875" bestFit="1" customWidth="1"/>
    <col min="4090" max="4104" width="5" customWidth="1"/>
    <col min="4105" max="4113" width="0" hidden="1" customWidth="1"/>
    <col min="4114" max="4116" width="8" customWidth="1"/>
    <col min="4117" max="4117" width="2.33203125" customWidth="1"/>
    <col min="4118" max="4119" width="8" customWidth="1"/>
    <col min="4345" max="4345" width="14.5546875" bestFit="1" customWidth="1"/>
    <col min="4346" max="4360" width="5" customWidth="1"/>
    <col min="4361" max="4369" width="0" hidden="1" customWidth="1"/>
    <col min="4370" max="4372" width="8" customWidth="1"/>
    <col min="4373" max="4373" width="2.33203125" customWidth="1"/>
    <col min="4374" max="4375" width="8" customWidth="1"/>
    <col min="4601" max="4601" width="14.5546875" bestFit="1" customWidth="1"/>
    <col min="4602" max="4616" width="5" customWidth="1"/>
    <col min="4617" max="4625" width="0" hidden="1" customWidth="1"/>
    <col min="4626" max="4628" width="8" customWidth="1"/>
    <col min="4629" max="4629" width="2.33203125" customWidth="1"/>
    <col min="4630" max="4631" width="8" customWidth="1"/>
    <col min="4857" max="4857" width="14.5546875" bestFit="1" customWidth="1"/>
    <col min="4858" max="4872" width="5" customWidth="1"/>
    <col min="4873" max="4881" width="0" hidden="1" customWidth="1"/>
    <col min="4882" max="4884" width="8" customWidth="1"/>
    <col min="4885" max="4885" width="2.33203125" customWidth="1"/>
    <col min="4886" max="4887" width="8" customWidth="1"/>
    <col min="5113" max="5113" width="14.5546875" bestFit="1" customWidth="1"/>
    <col min="5114" max="5128" width="5" customWidth="1"/>
    <col min="5129" max="5137" width="0" hidden="1" customWidth="1"/>
    <col min="5138" max="5140" width="8" customWidth="1"/>
    <col min="5141" max="5141" width="2.33203125" customWidth="1"/>
    <col min="5142" max="5143" width="8" customWidth="1"/>
    <col min="5369" max="5369" width="14.5546875" bestFit="1" customWidth="1"/>
    <col min="5370" max="5384" width="5" customWidth="1"/>
    <col min="5385" max="5393" width="0" hidden="1" customWidth="1"/>
    <col min="5394" max="5396" width="8" customWidth="1"/>
    <col min="5397" max="5397" width="2.33203125" customWidth="1"/>
    <col min="5398" max="5399" width="8" customWidth="1"/>
    <col min="5625" max="5625" width="14.5546875" bestFit="1" customWidth="1"/>
    <col min="5626" max="5640" width="5" customWidth="1"/>
    <col min="5641" max="5649" width="0" hidden="1" customWidth="1"/>
    <col min="5650" max="5652" width="8" customWidth="1"/>
    <col min="5653" max="5653" width="2.33203125" customWidth="1"/>
    <col min="5654" max="5655" width="8" customWidth="1"/>
    <col min="5881" max="5881" width="14.5546875" bestFit="1" customWidth="1"/>
    <col min="5882" max="5896" width="5" customWidth="1"/>
    <col min="5897" max="5905" width="0" hidden="1" customWidth="1"/>
    <col min="5906" max="5908" width="8" customWidth="1"/>
    <col min="5909" max="5909" width="2.33203125" customWidth="1"/>
    <col min="5910" max="5911" width="8" customWidth="1"/>
    <col min="6137" max="6137" width="14.5546875" bestFit="1" customWidth="1"/>
    <col min="6138" max="6152" width="5" customWidth="1"/>
    <col min="6153" max="6161" width="0" hidden="1" customWidth="1"/>
    <col min="6162" max="6164" width="8" customWidth="1"/>
    <col min="6165" max="6165" width="2.33203125" customWidth="1"/>
    <col min="6166" max="6167" width="8" customWidth="1"/>
    <col min="6393" max="6393" width="14.5546875" bestFit="1" customWidth="1"/>
    <col min="6394" max="6408" width="5" customWidth="1"/>
    <col min="6409" max="6417" width="0" hidden="1" customWidth="1"/>
    <col min="6418" max="6420" width="8" customWidth="1"/>
    <col min="6421" max="6421" width="2.33203125" customWidth="1"/>
    <col min="6422" max="6423" width="8" customWidth="1"/>
    <col min="6649" max="6649" width="14.5546875" bestFit="1" customWidth="1"/>
    <col min="6650" max="6664" width="5" customWidth="1"/>
    <col min="6665" max="6673" width="0" hidden="1" customWidth="1"/>
    <col min="6674" max="6676" width="8" customWidth="1"/>
    <col min="6677" max="6677" width="2.33203125" customWidth="1"/>
    <col min="6678" max="6679" width="8" customWidth="1"/>
    <col min="6905" max="6905" width="14.5546875" bestFit="1" customWidth="1"/>
    <col min="6906" max="6920" width="5" customWidth="1"/>
    <col min="6921" max="6929" width="0" hidden="1" customWidth="1"/>
    <col min="6930" max="6932" width="8" customWidth="1"/>
    <col min="6933" max="6933" width="2.33203125" customWidth="1"/>
    <col min="6934" max="6935" width="8" customWidth="1"/>
    <col min="7161" max="7161" width="14.5546875" bestFit="1" customWidth="1"/>
    <col min="7162" max="7176" width="5" customWidth="1"/>
    <col min="7177" max="7185" width="0" hidden="1" customWidth="1"/>
    <col min="7186" max="7188" width="8" customWidth="1"/>
    <col min="7189" max="7189" width="2.33203125" customWidth="1"/>
    <col min="7190" max="7191" width="8" customWidth="1"/>
    <col min="7417" max="7417" width="14.5546875" bestFit="1" customWidth="1"/>
    <col min="7418" max="7432" width="5" customWidth="1"/>
    <col min="7433" max="7441" width="0" hidden="1" customWidth="1"/>
    <col min="7442" max="7444" width="8" customWidth="1"/>
    <col min="7445" max="7445" width="2.33203125" customWidth="1"/>
    <col min="7446" max="7447" width="8" customWidth="1"/>
    <col min="7673" max="7673" width="14.5546875" bestFit="1" customWidth="1"/>
    <col min="7674" max="7688" width="5" customWidth="1"/>
    <col min="7689" max="7697" width="0" hidden="1" customWidth="1"/>
    <col min="7698" max="7700" width="8" customWidth="1"/>
    <col min="7701" max="7701" width="2.33203125" customWidth="1"/>
    <col min="7702" max="7703" width="8" customWidth="1"/>
    <col min="7929" max="7929" width="14.5546875" bestFit="1" customWidth="1"/>
    <col min="7930" max="7944" width="5" customWidth="1"/>
    <col min="7945" max="7953" width="0" hidden="1" customWidth="1"/>
    <col min="7954" max="7956" width="8" customWidth="1"/>
    <col min="7957" max="7957" width="2.33203125" customWidth="1"/>
    <col min="7958" max="7959" width="8" customWidth="1"/>
    <col min="8185" max="8185" width="14.5546875" bestFit="1" customWidth="1"/>
    <col min="8186" max="8200" width="5" customWidth="1"/>
    <col min="8201" max="8209" width="0" hidden="1" customWidth="1"/>
    <col min="8210" max="8212" width="8" customWidth="1"/>
    <col min="8213" max="8213" width="2.33203125" customWidth="1"/>
    <col min="8214" max="8215" width="8" customWidth="1"/>
    <col min="8441" max="8441" width="14.5546875" bestFit="1" customWidth="1"/>
    <col min="8442" max="8456" width="5" customWidth="1"/>
    <col min="8457" max="8465" width="0" hidden="1" customWidth="1"/>
    <col min="8466" max="8468" width="8" customWidth="1"/>
    <col min="8469" max="8469" width="2.33203125" customWidth="1"/>
    <col min="8470" max="8471" width="8" customWidth="1"/>
    <col min="8697" max="8697" width="14.5546875" bestFit="1" customWidth="1"/>
    <col min="8698" max="8712" width="5" customWidth="1"/>
    <col min="8713" max="8721" width="0" hidden="1" customWidth="1"/>
    <col min="8722" max="8724" width="8" customWidth="1"/>
    <col min="8725" max="8725" width="2.33203125" customWidth="1"/>
    <col min="8726" max="8727" width="8" customWidth="1"/>
    <col min="8953" max="8953" width="14.5546875" bestFit="1" customWidth="1"/>
    <col min="8954" max="8968" width="5" customWidth="1"/>
    <col min="8969" max="8977" width="0" hidden="1" customWidth="1"/>
    <col min="8978" max="8980" width="8" customWidth="1"/>
    <col min="8981" max="8981" width="2.33203125" customWidth="1"/>
    <col min="8982" max="8983" width="8" customWidth="1"/>
    <col min="9209" max="9209" width="14.5546875" bestFit="1" customWidth="1"/>
    <col min="9210" max="9224" width="5" customWidth="1"/>
    <col min="9225" max="9233" width="0" hidden="1" customWidth="1"/>
    <col min="9234" max="9236" width="8" customWidth="1"/>
    <col min="9237" max="9237" width="2.33203125" customWidth="1"/>
    <col min="9238" max="9239" width="8" customWidth="1"/>
    <col min="9465" max="9465" width="14.5546875" bestFit="1" customWidth="1"/>
    <col min="9466" max="9480" width="5" customWidth="1"/>
    <col min="9481" max="9489" width="0" hidden="1" customWidth="1"/>
    <col min="9490" max="9492" width="8" customWidth="1"/>
    <col min="9493" max="9493" width="2.33203125" customWidth="1"/>
    <col min="9494" max="9495" width="8" customWidth="1"/>
    <col min="9721" max="9721" width="14.5546875" bestFit="1" customWidth="1"/>
    <col min="9722" max="9736" width="5" customWidth="1"/>
    <col min="9737" max="9745" width="0" hidden="1" customWidth="1"/>
    <col min="9746" max="9748" width="8" customWidth="1"/>
    <col min="9749" max="9749" width="2.33203125" customWidth="1"/>
    <col min="9750" max="9751" width="8" customWidth="1"/>
    <col min="9977" max="9977" width="14.5546875" bestFit="1" customWidth="1"/>
    <col min="9978" max="9992" width="5" customWidth="1"/>
    <col min="9993" max="10001" width="0" hidden="1" customWidth="1"/>
    <col min="10002" max="10004" width="8" customWidth="1"/>
    <col min="10005" max="10005" width="2.33203125" customWidth="1"/>
    <col min="10006" max="10007" width="8" customWidth="1"/>
    <col min="10233" max="10233" width="14.5546875" bestFit="1" customWidth="1"/>
    <col min="10234" max="10248" width="5" customWidth="1"/>
    <col min="10249" max="10257" width="0" hidden="1" customWidth="1"/>
    <col min="10258" max="10260" width="8" customWidth="1"/>
    <col min="10261" max="10261" width="2.33203125" customWidth="1"/>
    <col min="10262" max="10263" width="8" customWidth="1"/>
    <col min="10489" max="10489" width="14.5546875" bestFit="1" customWidth="1"/>
    <col min="10490" max="10504" width="5" customWidth="1"/>
    <col min="10505" max="10513" width="0" hidden="1" customWidth="1"/>
    <col min="10514" max="10516" width="8" customWidth="1"/>
    <col min="10517" max="10517" width="2.33203125" customWidth="1"/>
    <col min="10518" max="10519" width="8" customWidth="1"/>
    <col min="10745" max="10745" width="14.5546875" bestFit="1" customWidth="1"/>
    <col min="10746" max="10760" width="5" customWidth="1"/>
    <col min="10761" max="10769" width="0" hidden="1" customWidth="1"/>
    <col min="10770" max="10772" width="8" customWidth="1"/>
    <col min="10773" max="10773" width="2.33203125" customWidth="1"/>
    <col min="10774" max="10775" width="8" customWidth="1"/>
    <col min="11001" max="11001" width="14.5546875" bestFit="1" customWidth="1"/>
    <col min="11002" max="11016" width="5" customWidth="1"/>
    <col min="11017" max="11025" width="0" hidden="1" customWidth="1"/>
    <col min="11026" max="11028" width="8" customWidth="1"/>
    <col min="11029" max="11029" width="2.33203125" customWidth="1"/>
    <col min="11030" max="11031" width="8" customWidth="1"/>
    <col min="11257" max="11257" width="14.5546875" bestFit="1" customWidth="1"/>
    <col min="11258" max="11272" width="5" customWidth="1"/>
    <col min="11273" max="11281" width="0" hidden="1" customWidth="1"/>
    <col min="11282" max="11284" width="8" customWidth="1"/>
    <col min="11285" max="11285" width="2.33203125" customWidth="1"/>
    <col min="11286" max="11287" width="8" customWidth="1"/>
    <col min="11513" max="11513" width="14.5546875" bestFit="1" customWidth="1"/>
    <col min="11514" max="11528" width="5" customWidth="1"/>
    <col min="11529" max="11537" width="0" hidden="1" customWidth="1"/>
    <col min="11538" max="11540" width="8" customWidth="1"/>
    <col min="11541" max="11541" width="2.33203125" customWidth="1"/>
    <col min="11542" max="11543" width="8" customWidth="1"/>
    <col min="11769" max="11769" width="14.5546875" bestFit="1" customWidth="1"/>
    <col min="11770" max="11784" width="5" customWidth="1"/>
    <col min="11785" max="11793" width="0" hidden="1" customWidth="1"/>
    <col min="11794" max="11796" width="8" customWidth="1"/>
    <col min="11797" max="11797" width="2.33203125" customWidth="1"/>
    <col min="11798" max="11799" width="8" customWidth="1"/>
    <col min="12025" max="12025" width="14.5546875" bestFit="1" customWidth="1"/>
    <col min="12026" max="12040" width="5" customWidth="1"/>
    <col min="12041" max="12049" width="0" hidden="1" customWidth="1"/>
    <col min="12050" max="12052" width="8" customWidth="1"/>
    <col min="12053" max="12053" width="2.33203125" customWidth="1"/>
    <col min="12054" max="12055" width="8" customWidth="1"/>
    <col min="12281" max="12281" width="14.5546875" bestFit="1" customWidth="1"/>
    <col min="12282" max="12296" width="5" customWidth="1"/>
    <col min="12297" max="12305" width="0" hidden="1" customWidth="1"/>
    <col min="12306" max="12308" width="8" customWidth="1"/>
    <col min="12309" max="12309" width="2.33203125" customWidth="1"/>
    <col min="12310" max="12311" width="8" customWidth="1"/>
    <col min="12537" max="12537" width="14.5546875" bestFit="1" customWidth="1"/>
    <col min="12538" max="12552" width="5" customWidth="1"/>
    <col min="12553" max="12561" width="0" hidden="1" customWidth="1"/>
    <col min="12562" max="12564" width="8" customWidth="1"/>
    <col min="12565" max="12565" width="2.33203125" customWidth="1"/>
    <col min="12566" max="12567" width="8" customWidth="1"/>
    <col min="12793" max="12793" width="14.5546875" bestFit="1" customWidth="1"/>
    <col min="12794" max="12808" width="5" customWidth="1"/>
    <col min="12809" max="12817" width="0" hidden="1" customWidth="1"/>
    <col min="12818" max="12820" width="8" customWidth="1"/>
    <col min="12821" max="12821" width="2.33203125" customWidth="1"/>
    <col min="12822" max="12823" width="8" customWidth="1"/>
    <col min="13049" max="13049" width="14.5546875" bestFit="1" customWidth="1"/>
    <col min="13050" max="13064" width="5" customWidth="1"/>
    <col min="13065" max="13073" width="0" hidden="1" customWidth="1"/>
    <col min="13074" max="13076" width="8" customWidth="1"/>
    <col min="13077" max="13077" width="2.33203125" customWidth="1"/>
    <col min="13078" max="13079" width="8" customWidth="1"/>
    <col min="13305" max="13305" width="14.5546875" bestFit="1" customWidth="1"/>
    <col min="13306" max="13320" width="5" customWidth="1"/>
    <col min="13321" max="13329" width="0" hidden="1" customWidth="1"/>
    <col min="13330" max="13332" width="8" customWidth="1"/>
    <col min="13333" max="13333" width="2.33203125" customWidth="1"/>
    <col min="13334" max="13335" width="8" customWidth="1"/>
    <col min="13561" max="13561" width="14.5546875" bestFit="1" customWidth="1"/>
    <col min="13562" max="13576" width="5" customWidth="1"/>
    <col min="13577" max="13585" width="0" hidden="1" customWidth="1"/>
    <col min="13586" max="13588" width="8" customWidth="1"/>
    <col min="13589" max="13589" width="2.33203125" customWidth="1"/>
    <col min="13590" max="13591" width="8" customWidth="1"/>
    <col min="13817" max="13817" width="14.5546875" bestFit="1" customWidth="1"/>
    <col min="13818" max="13832" width="5" customWidth="1"/>
    <col min="13833" max="13841" width="0" hidden="1" customWidth="1"/>
    <col min="13842" max="13844" width="8" customWidth="1"/>
    <col min="13845" max="13845" width="2.33203125" customWidth="1"/>
    <col min="13846" max="13847" width="8" customWidth="1"/>
    <col min="14073" max="14073" width="14.5546875" bestFit="1" customWidth="1"/>
    <col min="14074" max="14088" width="5" customWidth="1"/>
    <col min="14089" max="14097" width="0" hidden="1" customWidth="1"/>
    <col min="14098" max="14100" width="8" customWidth="1"/>
    <col min="14101" max="14101" width="2.33203125" customWidth="1"/>
    <col min="14102" max="14103" width="8" customWidth="1"/>
    <col min="14329" max="14329" width="14.5546875" bestFit="1" customWidth="1"/>
    <col min="14330" max="14344" width="5" customWidth="1"/>
    <col min="14345" max="14353" width="0" hidden="1" customWidth="1"/>
    <col min="14354" max="14356" width="8" customWidth="1"/>
    <col min="14357" max="14357" width="2.33203125" customWidth="1"/>
    <col min="14358" max="14359" width="8" customWidth="1"/>
    <col min="14585" max="14585" width="14.5546875" bestFit="1" customWidth="1"/>
    <col min="14586" max="14600" width="5" customWidth="1"/>
    <col min="14601" max="14609" width="0" hidden="1" customWidth="1"/>
    <col min="14610" max="14612" width="8" customWidth="1"/>
    <col min="14613" max="14613" width="2.33203125" customWidth="1"/>
    <col min="14614" max="14615" width="8" customWidth="1"/>
    <col min="14841" max="14841" width="14.5546875" bestFit="1" customWidth="1"/>
    <col min="14842" max="14856" width="5" customWidth="1"/>
    <col min="14857" max="14865" width="0" hidden="1" customWidth="1"/>
    <col min="14866" max="14868" width="8" customWidth="1"/>
    <col min="14869" max="14869" width="2.33203125" customWidth="1"/>
    <col min="14870" max="14871" width="8" customWidth="1"/>
    <col min="15097" max="15097" width="14.5546875" bestFit="1" customWidth="1"/>
    <col min="15098" max="15112" width="5" customWidth="1"/>
    <col min="15113" max="15121" width="0" hidden="1" customWidth="1"/>
    <col min="15122" max="15124" width="8" customWidth="1"/>
    <col min="15125" max="15125" width="2.33203125" customWidth="1"/>
    <col min="15126" max="15127" width="8" customWidth="1"/>
    <col min="15353" max="15353" width="14.5546875" bestFit="1" customWidth="1"/>
    <col min="15354" max="15368" width="5" customWidth="1"/>
    <col min="15369" max="15377" width="0" hidden="1" customWidth="1"/>
    <col min="15378" max="15380" width="8" customWidth="1"/>
    <col min="15381" max="15381" width="2.33203125" customWidth="1"/>
    <col min="15382" max="15383" width="8" customWidth="1"/>
    <col min="15609" max="15609" width="14.5546875" bestFit="1" customWidth="1"/>
    <col min="15610" max="15624" width="5" customWidth="1"/>
    <col min="15625" max="15633" width="0" hidden="1" customWidth="1"/>
    <col min="15634" max="15636" width="8" customWidth="1"/>
    <col min="15637" max="15637" width="2.33203125" customWidth="1"/>
    <col min="15638" max="15639" width="8" customWidth="1"/>
    <col min="15865" max="15865" width="14.5546875" bestFit="1" customWidth="1"/>
    <col min="15866" max="15880" width="5" customWidth="1"/>
    <col min="15881" max="15889" width="0" hidden="1" customWidth="1"/>
    <col min="15890" max="15892" width="8" customWidth="1"/>
    <col min="15893" max="15893" width="2.33203125" customWidth="1"/>
    <col min="15894" max="15895" width="8" customWidth="1"/>
    <col min="16121" max="16121" width="14.5546875" bestFit="1" customWidth="1"/>
    <col min="16122" max="16136" width="5" customWidth="1"/>
    <col min="16137" max="16145" width="0" hidden="1" customWidth="1"/>
    <col min="16146" max="16148" width="8" customWidth="1"/>
    <col min="16149" max="16149" width="2.33203125" customWidth="1"/>
    <col min="16150" max="16151" width="8" customWidth="1"/>
  </cols>
  <sheetData>
    <row r="1" spans="1:23" x14ac:dyDescent="0.3">
      <c r="A1" s="294" t="s">
        <v>56</v>
      </c>
      <c r="B1" s="295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7" t="s">
        <v>39</v>
      </c>
      <c r="P1" s="259"/>
      <c r="Q1" s="261"/>
      <c r="R1" s="268" t="s">
        <v>22</v>
      </c>
      <c r="S1" s="259" t="s">
        <v>23</v>
      </c>
      <c r="T1" s="259" t="s">
        <v>24</v>
      </c>
      <c r="U1" s="259"/>
      <c r="V1" s="259"/>
      <c r="W1" s="261"/>
    </row>
    <row r="2" spans="1:23" ht="15" thickBot="1" x14ac:dyDescent="0.35">
      <c r="A2" s="296"/>
      <c r="B2" s="297"/>
      <c r="C2" s="244" t="str">
        <f>B3</f>
        <v>Kolín C</v>
      </c>
      <c r="D2" s="260"/>
      <c r="E2" s="262"/>
      <c r="F2" s="244" t="str">
        <f>B5</f>
        <v>Lanškroun A</v>
      </c>
      <c r="G2" s="260"/>
      <c r="H2" s="262"/>
      <c r="I2" s="244" t="str">
        <f>B7</f>
        <v>Volejbal Ostrava C</v>
      </c>
      <c r="J2" s="260"/>
      <c r="K2" s="262"/>
      <c r="L2" s="244" t="str">
        <f>B9</f>
        <v>Blue Volley Kučery A</v>
      </c>
      <c r="M2" s="260"/>
      <c r="N2" s="262"/>
      <c r="O2" s="244" t="str">
        <f>B11</f>
        <v>Blue Volley Nová Běla B</v>
      </c>
      <c r="P2" s="260"/>
      <c r="Q2" s="262"/>
      <c r="R2" s="269"/>
      <c r="S2" s="260"/>
      <c r="T2" s="260"/>
      <c r="U2" s="260"/>
      <c r="V2" s="260"/>
      <c r="W2" s="262"/>
    </row>
    <row r="3" spans="1:23" ht="21" customHeight="1" x14ac:dyDescent="0.3">
      <c r="A3" s="243" t="s">
        <v>18</v>
      </c>
      <c r="B3" s="245" t="s">
        <v>55</v>
      </c>
      <c r="C3" s="20"/>
      <c r="D3" s="21"/>
      <c r="E3" s="22"/>
      <c r="F3" s="23">
        <v>6</v>
      </c>
      <c r="G3" s="24" t="s">
        <v>26</v>
      </c>
      <c r="H3" s="25">
        <v>20</v>
      </c>
      <c r="I3" s="23">
        <v>23</v>
      </c>
      <c r="J3" s="24" t="s">
        <v>26</v>
      </c>
      <c r="K3" s="25">
        <v>6</v>
      </c>
      <c r="L3" s="23">
        <v>18</v>
      </c>
      <c r="M3" s="24" t="s">
        <v>26</v>
      </c>
      <c r="N3" s="25">
        <v>5</v>
      </c>
      <c r="O3" s="23">
        <v>20</v>
      </c>
      <c r="P3" s="24" t="s">
        <v>26</v>
      </c>
      <c r="Q3" s="25">
        <v>10</v>
      </c>
      <c r="R3" s="247">
        <f>SUM(IF(C3&gt;E3,1,0),IF(F3&gt;H3,1,0),IF(I3&gt;K3,1,0),IF(L3&gt;N3,1,0),IF(O3&gt;Q3,1,0),IF(C4&gt;E4,1,0),IF(F4&gt;H4,1,0),IF(I4&gt;K4,1,0),IF(L4&gt;N4,1,0),IF(O4&gt;Q4,1,0))</f>
        <v>6</v>
      </c>
      <c r="S3" s="282">
        <v>2</v>
      </c>
      <c r="T3" s="249">
        <f>C3+F3+I3+L3+O3+F4+I4+L4+O4+C4</f>
        <v>138</v>
      </c>
      <c r="U3" s="249" t="s">
        <v>26</v>
      </c>
      <c r="V3" s="249">
        <f>H3+K3+N3+Q3+H4+K4+N4+Q4+E3+E4</f>
        <v>63</v>
      </c>
      <c r="W3" s="251">
        <f>T3/V3</f>
        <v>2.1904761904761907</v>
      </c>
    </row>
    <row r="4" spans="1:23" ht="21" customHeight="1" thickBot="1" x14ac:dyDescent="0.35">
      <c r="A4" s="257"/>
      <c r="B4" s="258"/>
      <c r="C4" s="28"/>
      <c r="D4" s="29"/>
      <c r="E4" s="30"/>
      <c r="F4" s="31">
        <v>4</v>
      </c>
      <c r="G4" s="32" t="s">
        <v>26</v>
      </c>
      <c r="H4" s="33">
        <v>11</v>
      </c>
      <c r="I4" s="31">
        <v>21</v>
      </c>
      <c r="J4" s="32" t="s">
        <v>26</v>
      </c>
      <c r="K4" s="33">
        <v>8</v>
      </c>
      <c r="L4" s="31">
        <v>15</v>
      </c>
      <c r="M4" s="32" t="s">
        <v>26</v>
      </c>
      <c r="N4" s="33">
        <v>0</v>
      </c>
      <c r="O4" s="31">
        <v>31</v>
      </c>
      <c r="P4" s="32" t="s">
        <v>26</v>
      </c>
      <c r="Q4" s="33">
        <v>3</v>
      </c>
      <c r="R4" s="247"/>
      <c r="S4" s="282"/>
      <c r="T4" s="249"/>
      <c r="U4" s="249"/>
      <c r="V4" s="249"/>
      <c r="W4" s="251"/>
    </row>
    <row r="5" spans="1:23" ht="21" customHeight="1" thickTop="1" x14ac:dyDescent="0.3">
      <c r="A5" s="253" t="s">
        <v>19</v>
      </c>
      <c r="B5" s="254" t="s">
        <v>54</v>
      </c>
      <c r="C5" s="35">
        <f>H3</f>
        <v>20</v>
      </c>
      <c r="D5" s="36" t="s">
        <v>26</v>
      </c>
      <c r="E5" s="37">
        <f>F3</f>
        <v>6</v>
      </c>
      <c r="F5" s="38"/>
      <c r="G5" s="39"/>
      <c r="H5" s="40"/>
      <c r="I5" s="41">
        <v>24</v>
      </c>
      <c r="J5" s="42" t="s">
        <v>26</v>
      </c>
      <c r="K5" s="43">
        <v>5</v>
      </c>
      <c r="L5" s="41">
        <v>15</v>
      </c>
      <c r="M5" s="42" t="s">
        <v>26</v>
      </c>
      <c r="N5" s="43">
        <v>6</v>
      </c>
      <c r="O5" s="41">
        <v>28</v>
      </c>
      <c r="P5" s="42" t="s">
        <v>26</v>
      </c>
      <c r="Q5" s="43">
        <v>4</v>
      </c>
      <c r="R5" s="255">
        <f>SUM(IF(C5&gt;E5,1,0),IF(F5&gt;H5,1,0),IF(I5&gt;K5,1,0),IF(L5&gt;N5,1,0),IF(O5&gt;Q5,1,0),IF(C6&gt;E6,1,0),IF(F6&gt;H6,1,0),IF(I6&gt;K6,1,0),IF(L6&gt;N6,1,0),IF(O6&gt;Q6,1,0))</f>
        <v>8</v>
      </c>
      <c r="S5" s="284">
        <v>1</v>
      </c>
      <c r="T5" s="239">
        <f>C5+F5+I5+L5+O5+F6+I6+L6+O6+C6</f>
        <v>157</v>
      </c>
      <c r="U5" s="239" t="s">
        <v>26</v>
      </c>
      <c r="V5" s="239">
        <f>H5+K5+N5+Q5+H6+K6+N6+Q6+E5+E6</f>
        <v>32</v>
      </c>
      <c r="W5" s="241">
        <f>T5/V5</f>
        <v>4.90625</v>
      </c>
    </row>
    <row r="6" spans="1:23" ht="21" customHeight="1" thickBot="1" x14ac:dyDescent="0.35">
      <c r="A6" s="253"/>
      <c r="B6" s="254"/>
      <c r="C6" s="47">
        <f>H4</f>
        <v>11</v>
      </c>
      <c r="D6" s="48" t="s">
        <v>26</v>
      </c>
      <c r="E6" s="49">
        <f>F4</f>
        <v>4</v>
      </c>
      <c r="F6" s="28"/>
      <c r="G6" s="29"/>
      <c r="H6" s="30"/>
      <c r="I6" s="31">
        <v>22</v>
      </c>
      <c r="J6" s="32" t="s">
        <v>26</v>
      </c>
      <c r="K6" s="33">
        <v>6</v>
      </c>
      <c r="L6" s="31">
        <v>15</v>
      </c>
      <c r="M6" s="32" t="s">
        <v>26</v>
      </c>
      <c r="N6" s="33">
        <v>0</v>
      </c>
      <c r="O6" s="31">
        <v>22</v>
      </c>
      <c r="P6" s="32" t="s">
        <v>26</v>
      </c>
      <c r="Q6" s="33">
        <v>1</v>
      </c>
      <c r="R6" s="256"/>
      <c r="S6" s="285"/>
      <c r="T6" s="240"/>
      <c r="U6" s="240"/>
      <c r="V6" s="240"/>
      <c r="W6" s="242"/>
    </row>
    <row r="7" spans="1:23" ht="21" customHeight="1" thickTop="1" x14ac:dyDescent="0.3">
      <c r="A7" s="253" t="s">
        <v>20</v>
      </c>
      <c r="B7" s="254" t="s">
        <v>53</v>
      </c>
      <c r="C7" s="35">
        <f>K3</f>
        <v>6</v>
      </c>
      <c r="D7" s="36" t="s">
        <v>26</v>
      </c>
      <c r="E7" s="37">
        <f>I3</f>
        <v>23</v>
      </c>
      <c r="F7" s="35">
        <f>K5</f>
        <v>5</v>
      </c>
      <c r="G7" s="36" t="s">
        <v>26</v>
      </c>
      <c r="H7" s="37">
        <f>I5</f>
        <v>24</v>
      </c>
      <c r="I7" s="38"/>
      <c r="J7" s="39"/>
      <c r="K7" s="40"/>
      <c r="L7" s="41">
        <v>12</v>
      </c>
      <c r="M7" s="42" t="s">
        <v>26</v>
      </c>
      <c r="N7" s="43">
        <v>13</v>
      </c>
      <c r="O7" s="41">
        <v>7</v>
      </c>
      <c r="P7" s="42" t="s">
        <v>26</v>
      </c>
      <c r="Q7" s="43">
        <v>4</v>
      </c>
      <c r="R7" s="255">
        <f>SUM(IF(C7&gt;E7,1,0),IF(F7&gt;H7,1,0),IF(I7&gt;K7,1,0),IF(L7&gt;N7,1,0),IF(O7&gt;Q7,1,0),IF(C8&gt;E8,1,0),IF(F8&gt;H8,1,0),IF(I8&gt;K8,1,0),IF(L8&gt;N8,1,0),IF(O8&gt;Q8,1,0))</f>
        <v>3</v>
      </c>
      <c r="S7" s="284">
        <v>3</v>
      </c>
      <c r="T7" s="239">
        <f>C7+F7+I7+L7+O7+F8+I8+L8+O8+C8</f>
        <v>82</v>
      </c>
      <c r="U7" s="239" t="s">
        <v>26</v>
      </c>
      <c r="V7" s="239">
        <f>H7+K7+N7+Q7+H8+K8+N8+Q8+E7+E8</f>
        <v>116</v>
      </c>
      <c r="W7" s="241">
        <f>T7/V7</f>
        <v>0.7068965517241379</v>
      </c>
    </row>
    <row r="8" spans="1:23" ht="21" customHeight="1" thickBot="1" x14ac:dyDescent="0.35">
      <c r="A8" s="253"/>
      <c r="B8" s="254"/>
      <c r="C8" s="47">
        <f>K4</f>
        <v>8</v>
      </c>
      <c r="D8" s="48" t="s">
        <v>26</v>
      </c>
      <c r="E8" s="49">
        <f>I4</f>
        <v>21</v>
      </c>
      <c r="F8" s="47">
        <f>K6</f>
        <v>6</v>
      </c>
      <c r="G8" s="48" t="s">
        <v>26</v>
      </c>
      <c r="H8" s="49">
        <f>I6</f>
        <v>22</v>
      </c>
      <c r="I8" s="28"/>
      <c r="J8" s="29"/>
      <c r="K8" s="30"/>
      <c r="L8" s="31">
        <v>15</v>
      </c>
      <c r="M8" s="32" t="s">
        <v>26</v>
      </c>
      <c r="N8" s="33">
        <v>0</v>
      </c>
      <c r="O8" s="31">
        <v>23</v>
      </c>
      <c r="P8" s="32" t="s">
        <v>26</v>
      </c>
      <c r="Q8" s="33">
        <v>9</v>
      </c>
      <c r="R8" s="256"/>
      <c r="S8" s="285"/>
      <c r="T8" s="240"/>
      <c r="U8" s="240"/>
      <c r="V8" s="240"/>
      <c r="W8" s="242"/>
    </row>
    <row r="9" spans="1:23" ht="21" customHeight="1" thickTop="1" x14ac:dyDescent="0.3">
      <c r="A9" s="253" t="s">
        <v>21</v>
      </c>
      <c r="B9" s="254" t="s">
        <v>52</v>
      </c>
      <c r="C9" s="35">
        <f>N3</f>
        <v>5</v>
      </c>
      <c r="D9" s="36" t="s">
        <v>26</v>
      </c>
      <c r="E9" s="37">
        <f>L3</f>
        <v>18</v>
      </c>
      <c r="F9" s="35">
        <f>N5</f>
        <v>6</v>
      </c>
      <c r="G9" s="36" t="s">
        <v>26</v>
      </c>
      <c r="H9" s="37">
        <f>L5</f>
        <v>15</v>
      </c>
      <c r="I9" s="35">
        <f>N7</f>
        <v>13</v>
      </c>
      <c r="J9" s="36" t="s">
        <v>26</v>
      </c>
      <c r="K9" s="37">
        <f>L7</f>
        <v>12</v>
      </c>
      <c r="L9" s="38"/>
      <c r="M9" s="39"/>
      <c r="N9" s="40"/>
      <c r="O9" s="41">
        <v>32</v>
      </c>
      <c r="P9" s="42" t="s">
        <v>26</v>
      </c>
      <c r="Q9" s="43">
        <v>6</v>
      </c>
      <c r="R9" s="255">
        <f>SUM(IF(C9&gt;E9,1,0),IF(F9&gt;H9,1,0),IF(I9&gt;K9,1,0),IF(L9&gt;N9,1,0),IF(O9&gt;Q9,1,0),IF(C10&gt;E10,1,0),IF(F10&gt;H10,1,0),IF(I10&gt;K10,1,0),IF(L10&gt;N10,1,0),IF(O10&gt;Q10,1,0))</f>
        <v>2</v>
      </c>
      <c r="S9" s="284">
        <v>4</v>
      </c>
      <c r="T9" s="239">
        <f>C9+F9+I9+L9+O9+F10+I10+L10+O10+C10</f>
        <v>56</v>
      </c>
      <c r="U9" s="239" t="s">
        <v>26</v>
      </c>
      <c r="V9" s="239">
        <f>H9+K9+N9+Q9+H10+K10+N10+Q10+E9+E10</f>
        <v>111</v>
      </c>
      <c r="W9" s="241">
        <f>T9/V9</f>
        <v>0.50450450450450446</v>
      </c>
    </row>
    <row r="10" spans="1:23" ht="21" customHeight="1" thickBot="1" x14ac:dyDescent="0.35">
      <c r="A10" s="253"/>
      <c r="B10" s="254"/>
      <c r="C10" s="47">
        <f>N4</f>
        <v>0</v>
      </c>
      <c r="D10" s="48" t="s">
        <v>26</v>
      </c>
      <c r="E10" s="49">
        <f>L4</f>
        <v>15</v>
      </c>
      <c r="F10" s="47">
        <f>N6</f>
        <v>0</v>
      </c>
      <c r="G10" s="48" t="s">
        <v>26</v>
      </c>
      <c r="H10" s="49">
        <f>L6</f>
        <v>15</v>
      </c>
      <c r="I10" s="47">
        <f>N8</f>
        <v>0</v>
      </c>
      <c r="J10" s="48" t="s">
        <v>26</v>
      </c>
      <c r="K10" s="49">
        <f>L8</f>
        <v>15</v>
      </c>
      <c r="L10" s="28"/>
      <c r="M10" s="29"/>
      <c r="N10" s="30"/>
      <c r="O10" s="31">
        <v>0</v>
      </c>
      <c r="P10" s="32" t="s">
        <v>26</v>
      </c>
      <c r="Q10" s="33">
        <v>15</v>
      </c>
      <c r="R10" s="256"/>
      <c r="S10" s="285"/>
      <c r="T10" s="240"/>
      <c r="U10" s="240"/>
      <c r="V10" s="240"/>
      <c r="W10" s="242"/>
    </row>
    <row r="11" spans="1:23" ht="21" customHeight="1" thickTop="1" x14ac:dyDescent="0.3">
      <c r="A11" s="243" t="s">
        <v>39</v>
      </c>
      <c r="B11" s="245" t="s">
        <v>51</v>
      </c>
      <c r="C11" s="35">
        <f>Q3</f>
        <v>10</v>
      </c>
      <c r="D11" s="36" t="s">
        <v>26</v>
      </c>
      <c r="E11" s="37">
        <f>O3</f>
        <v>20</v>
      </c>
      <c r="F11" s="35">
        <f>Q5</f>
        <v>4</v>
      </c>
      <c r="G11" s="36" t="s">
        <v>26</v>
      </c>
      <c r="H11" s="37">
        <f>O5</f>
        <v>28</v>
      </c>
      <c r="I11" s="35">
        <f>Q7</f>
        <v>4</v>
      </c>
      <c r="J11" s="36" t="s">
        <v>26</v>
      </c>
      <c r="K11" s="37">
        <f>O7</f>
        <v>7</v>
      </c>
      <c r="L11" s="35">
        <f>Q9</f>
        <v>6</v>
      </c>
      <c r="M11" s="36" t="s">
        <v>26</v>
      </c>
      <c r="N11" s="37">
        <f>O9</f>
        <v>32</v>
      </c>
      <c r="O11" s="38"/>
      <c r="P11" s="39"/>
      <c r="Q11" s="40"/>
      <c r="R11" s="247">
        <f>SUM(IF(C11&gt;E11,1,0),IF(F11&gt;H11,1,0),IF(I11&gt;K11,1,0),IF(L11&gt;N11,1,0),IF(O11&gt;Q11,1,0),IF(C12&gt;E12,1,0),IF(F12&gt;H12,1,0),IF(I12&gt;K12,1,0),IF(L12&gt;N12,1,0),IF(O12&gt;Q12,1,0))</f>
        <v>1</v>
      </c>
      <c r="S11" s="282">
        <v>5</v>
      </c>
      <c r="T11" s="249">
        <f>C11+F11+I11+L11+O11+F12+I12+L12+O12+C12</f>
        <v>52</v>
      </c>
      <c r="U11" s="249" t="s">
        <v>26</v>
      </c>
      <c r="V11" s="249">
        <f>H11+K11+N11+Q11+H12+K12+N12+Q12+E11+E12</f>
        <v>163</v>
      </c>
      <c r="W11" s="251">
        <f>T11/V11</f>
        <v>0.31901840490797545</v>
      </c>
    </row>
    <row r="12" spans="1:23" ht="21" customHeight="1" thickBot="1" x14ac:dyDescent="0.35">
      <c r="A12" s="244"/>
      <c r="B12" s="246"/>
      <c r="C12" s="56">
        <f>Q4</f>
        <v>3</v>
      </c>
      <c r="D12" s="57" t="s">
        <v>26</v>
      </c>
      <c r="E12" s="58">
        <f>O4</f>
        <v>31</v>
      </c>
      <c r="F12" s="56">
        <f>Q6</f>
        <v>1</v>
      </c>
      <c r="G12" s="57" t="s">
        <v>26</v>
      </c>
      <c r="H12" s="58">
        <f>O6</f>
        <v>22</v>
      </c>
      <c r="I12" s="56">
        <f>Q8</f>
        <v>9</v>
      </c>
      <c r="J12" s="57" t="s">
        <v>26</v>
      </c>
      <c r="K12" s="58">
        <f>O8</f>
        <v>23</v>
      </c>
      <c r="L12" s="106">
        <f>Q10</f>
        <v>15</v>
      </c>
      <c r="M12" s="57" t="s">
        <v>26</v>
      </c>
      <c r="N12" s="105">
        <f>O10</f>
        <v>0</v>
      </c>
      <c r="O12" s="59"/>
      <c r="P12" s="60"/>
      <c r="Q12" s="61"/>
      <c r="R12" s="248"/>
      <c r="S12" s="283"/>
      <c r="T12" s="250"/>
      <c r="U12" s="250"/>
      <c r="V12" s="250"/>
      <c r="W12" s="252"/>
    </row>
    <row r="13" spans="1:23" ht="21" customHeight="1" x14ac:dyDescent="0.3">
      <c r="A13" s="104"/>
      <c r="B13" s="104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103"/>
      <c r="P13" s="103"/>
      <c r="Q13" s="103"/>
      <c r="R13" s="78"/>
      <c r="S13" s="102"/>
      <c r="T13" s="78"/>
      <c r="U13" s="78"/>
      <c r="V13" s="78"/>
      <c r="W13" s="78"/>
    </row>
  </sheetData>
  <mergeCells count="54">
    <mergeCell ref="V11:V12"/>
    <mergeCell ref="W11:W12"/>
    <mergeCell ref="A11:A12"/>
    <mergeCell ref="B11:B12"/>
    <mergeCell ref="R11:R12"/>
    <mergeCell ref="S11:S12"/>
    <mergeCell ref="T11:T12"/>
    <mergeCell ref="U11:U12"/>
    <mergeCell ref="U7:U8"/>
    <mergeCell ref="V7:V8"/>
    <mergeCell ref="W7:W8"/>
    <mergeCell ref="A9:A10"/>
    <mergeCell ref="B9:B10"/>
    <mergeCell ref="R9:R10"/>
    <mergeCell ref="S9:S10"/>
    <mergeCell ref="T9:T10"/>
    <mergeCell ref="U9:U10"/>
    <mergeCell ref="V9:V10"/>
    <mergeCell ref="W9:W10"/>
    <mergeCell ref="A7:A8"/>
    <mergeCell ref="B7:B8"/>
    <mergeCell ref="R7:R8"/>
    <mergeCell ref="S7:S8"/>
    <mergeCell ref="T7:T8"/>
    <mergeCell ref="U3:U4"/>
    <mergeCell ref="V3:V4"/>
    <mergeCell ref="W3:W4"/>
    <mergeCell ref="A5:A6"/>
    <mergeCell ref="B5:B6"/>
    <mergeCell ref="R5:R6"/>
    <mergeCell ref="S5:S6"/>
    <mergeCell ref="T5:T6"/>
    <mergeCell ref="U5:U6"/>
    <mergeCell ref="V5:V6"/>
    <mergeCell ref="W5:W6"/>
    <mergeCell ref="A3:A4"/>
    <mergeCell ref="B3:B4"/>
    <mergeCell ref="R3:R4"/>
    <mergeCell ref="S3:S4"/>
    <mergeCell ref="T3:T4"/>
    <mergeCell ref="R1:R2"/>
    <mergeCell ref="S1:S2"/>
    <mergeCell ref="T1:W2"/>
    <mergeCell ref="C2:E2"/>
    <mergeCell ref="F2:H2"/>
    <mergeCell ref="I2:K2"/>
    <mergeCell ref="L2:N2"/>
    <mergeCell ref="O2:Q2"/>
    <mergeCell ref="O1:Q1"/>
    <mergeCell ref="A1:B2"/>
    <mergeCell ref="C1:E1"/>
    <mergeCell ref="F1:H1"/>
    <mergeCell ref="I1:K1"/>
    <mergeCell ref="L1:N1"/>
  </mergeCells>
  <pageMargins left="0.25" right="0.25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17831-3BAE-4C74-B0D4-7CA484EC4F2B}">
  <sheetPr>
    <tabColor rgb="FFFFFF00"/>
  </sheetPr>
  <dimension ref="A1:Z8"/>
  <sheetViews>
    <sheetView zoomScale="85" zoomScaleNormal="85" workbookViewId="0">
      <selection activeCell="G17" sqref="G17"/>
    </sheetView>
  </sheetViews>
  <sheetFormatPr defaultRowHeight="14.4" x14ac:dyDescent="0.3"/>
  <cols>
    <col min="1" max="1" width="5.33203125" style="78" customWidth="1"/>
    <col min="2" max="2" width="24.109375" style="78" bestFit="1" customWidth="1"/>
    <col min="3" max="3" width="5" style="78" customWidth="1"/>
    <col min="4" max="8" width="4.44140625" style="78" customWidth="1"/>
    <col min="9" max="11" width="8.33203125" style="78" customWidth="1"/>
    <col min="12" max="14" width="7.6640625" style="78" customWidth="1"/>
    <col min="15" max="17" width="9.88671875" style="78" customWidth="1"/>
    <col min="18" max="20" width="6.6640625" style="78" customWidth="1"/>
    <col min="21" max="22" width="8.88671875" style="78"/>
    <col min="23" max="23" width="6.33203125" style="78" customWidth="1"/>
    <col min="24" max="24" width="2" style="78" customWidth="1"/>
    <col min="25" max="25" width="6.33203125" style="78" customWidth="1"/>
    <col min="26" max="26" width="16.33203125" style="78" bestFit="1" customWidth="1"/>
    <col min="27" max="250" width="8.88671875" style="78"/>
    <col min="251" max="251" width="5.33203125" style="78" customWidth="1"/>
    <col min="252" max="252" width="15.33203125" style="78" customWidth="1"/>
    <col min="253" max="253" width="5" style="78" customWidth="1"/>
    <col min="254" max="269" width="4.44140625" style="78" customWidth="1"/>
    <col min="270" max="270" width="6.44140625" style="78" customWidth="1"/>
    <col min="271" max="276" width="4.44140625" style="78" customWidth="1"/>
    <col min="277" max="278" width="8.88671875" style="78"/>
    <col min="279" max="279" width="6.33203125" style="78" customWidth="1"/>
    <col min="280" max="280" width="2" style="78" customWidth="1"/>
    <col min="281" max="281" width="6.33203125" style="78" customWidth="1"/>
    <col min="282" max="506" width="8.88671875" style="78"/>
    <col min="507" max="507" width="5.33203125" style="78" customWidth="1"/>
    <col min="508" max="508" width="15.33203125" style="78" customWidth="1"/>
    <col min="509" max="509" width="5" style="78" customWidth="1"/>
    <col min="510" max="525" width="4.44140625" style="78" customWidth="1"/>
    <col min="526" max="526" width="6.44140625" style="78" customWidth="1"/>
    <col min="527" max="532" width="4.44140625" style="78" customWidth="1"/>
    <col min="533" max="534" width="8.88671875" style="78"/>
    <col min="535" max="535" width="6.33203125" style="78" customWidth="1"/>
    <col min="536" max="536" width="2" style="78" customWidth="1"/>
    <col min="537" max="537" width="6.33203125" style="78" customWidth="1"/>
    <col min="538" max="762" width="8.88671875" style="78"/>
    <col min="763" max="763" width="5.33203125" style="78" customWidth="1"/>
    <col min="764" max="764" width="15.33203125" style="78" customWidth="1"/>
    <col min="765" max="765" width="5" style="78" customWidth="1"/>
    <col min="766" max="781" width="4.44140625" style="78" customWidth="1"/>
    <col min="782" max="782" width="6.44140625" style="78" customWidth="1"/>
    <col min="783" max="788" width="4.44140625" style="78" customWidth="1"/>
    <col min="789" max="790" width="8.88671875" style="78"/>
    <col min="791" max="791" width="6.33203125" style="78" customWidth="1"/>
    <col min="792" max="792" width="2" style="78" customWidth="1"/>
    <col min="793" max="793" width="6.33203125" style="78" customWidth="1"/>
    <col min="794" max="1018" width="8.88671875" style="78"/>
    <col min="1019" max="1019" width="5.33203125" style="78" customWidth="1"/>
    <col min="1020" max="1020" width="15.33203125" style="78" customWidth="1"/>
    <col min="1021" max="1021" width="5" style="78" customWidth="1"/>
    <col min="1022" max="1037" width="4.44140625" style="78" customWidth="1"/>
    <col min="1038" max="1038" width="6.44140625" style="78" customWidth="1"/>
    <col min="1039" max="1044" width="4.44140625" style="78" customWidth="1"/>
    <col min="1045" max="1046" width="8.88671875" style="78"/>
    <col min="1047" max="1047" width="6.33203125" style="78" customWidth="1"/>
    <col min="1048" max="1048" width="2" style="78" customWidth="1"/>
    <col min="1049" max="1049" width="6.33203125" style="78" customWidth="1"/>
    <col min="1050" max="1274" width="8.88671875" style="78"/>
    <col min="1275" max="1275" width="5.33203125" style="78" customWidth="1"/>
    <col min="1276" max="1276" width="15.33203125" style="78" customWidth="1"/>
    <col min="1277" max="1277" width="5" style="78" customWidth="1"/>
    <col min="1278" max="1293" width="4.44140625" style="78" customWidth="1"/>
    <col min="1294" max="1294" width="6.44140625" style="78" customWidth="1"/>
    <col min="1295" max="1300" width="4.44140625" style="78" customWidth="1"/>
    <col min="1301" max="1302" width="8.88671875" style="78"/>
    <col min="1303" max="1303" width="6.33203125" style="78" customWidth="1"/>
    <col min="1304" max="1304" width="2" style="78" customWidth="1"/>
    <col min="1305" max="1305" width="6.33203125" style="78" customWidth="1"/>
    <col min="1306" max="1530" width="8.88671875" style="78"/>
    <col min="1531" max="1531" width="5.33203125" style="78" customWidth="1"/>
    <col min="1532" max="1532" width="15.33203125" style="78" customWidth="1"/>
    <col min="1533" max="1533" width="5" style="78" customWidth="1"/>
    <col min="1534" max="1549" width="4.44140625" style="78" customWidth="1"/>
    <col min="1550" max="1550" width="6.44140625" style="78" customWidth="1"/>
    <col min="1551" max="1556" width="4.44140625" style="78" customWidth="1"/>
    <col min="1557" max="1558" width="8.88671875" style="78"/>
    <col min="1559" max="1559" width="6.33203125" style="78" customWidth="1"/>
    <col min="1560" max="1560" width="2" style="78" customWidth="1"/>
    <col min="1561" max="1561" width="6.33203125" style="78" customWidth="1"/>
    <col min="1562" max="1786" width="8.88671875" style="78"/>
    <col min="1787" max="1787" width="5.33203125" style="78" customWidth="1"/>
    <col min="1788" max="1788" width="15.33203125" style="78" customWidth="1"/>
    <col min="1789" max="1789" width="5" style="78" customWidth="1"/>
    <col min="1790" max="1805" width="4.44140625" style="78" customWidth="1"/>
    <col min="1806" max="1806" width="6.44140625" style="78" customWidth="1"/>
    <col min="1807" max="1812" width="4.44140625" style="78" customWidth="1"/>
    <col min="1813" max="1814" width="8.88671875" style="78"/>
    <col min="1815" max="1815" width="6.33203125" style="78" customWidth="1"/>
    <col min="1816" max="1816" width="2" style="78" customWidth="1"/>
    <col min="1817" max="1817" width="6.33203125" style="78" customWidth="1"/>
    <col min="1818" max="2042" width="8.88671875" style="78"/>
    <col min="2043" max="2043" width="5.33203125" style="78" customWidth="1"/>
    <col min="2044" max="2044" width="15.33203125" style="78" customWidth="1"/>
    <col min="2045" max="2045" width="5" style="78" customWidth="1"/>
    <col min="2046" max="2061" width="4.44140625" style="78" customWidth="1"/>
    <col min="2062" max="2062" width="6.44140625" style="78" customWidth="1"/>
    <col min="2063" max="2068" width="4.44140625" style="78" customWidth="1"/>
    <col min="2069" max="2070" width="8.88671875" style="78"/>
    <col min="2071" max="2071" width="6.33203125" style="78" customWidth="1"/>
    <col min="2072" max="2072" width="2" style="78" customWidth="1"/>
    <col min="2073" max="2073" width="6.33203125" style="78" customWidth="1"/>
    <col min="2074" max="2298" width="8.88671875" style="78"/>
    <col min="2299" max="2299" width="5.33203125" style="78" customWidth="1"/>
    <col min="2300" max="2300" width="15.33203125" style="78" customWidth="1"/>
    <col min="2301" max="2301" width="5" style="78" customWidth="1"/>
    <col min="2302" max="2317" width="4.44140625" style="78" customWidth="1"/>
    <col min="2318" max="2318" width="6.44140625" style="78" customWidth="1"/>
    <col min="2319" max="2324" width="4.44140625" style="78" customWidth="1"/>
    <col min="2325" max="2326" width="8.88671875" style="78"/>
    <col min="2327" max="2327" width="6.33203125" style="78" customWidth="1"/>
    <col min="2328" max="2328" width="2" style="78" customWidth="1"/>
    <col min="2329" max="2329" width="6.33203125" style="78" customWidth="1"/>
    <col min="2330" max="2554" width="8.88671875" style="78"/>
    <col min="2555" max="2555" width="5.33203125" style="78" customWidth="1"/>
    <col min="2556" max="2556" width="15.33203125" style="78" customWidth="1"/>
    <col min="2557" max="2557" width="5" style="78" customWidth="1"/>
    <col min="2558" max="2573" width="4.44140625" style="78" customWidth="1"/>
    <col min="2574" max="2574" width="6.44140625" style="78" customWidth="1"/>
    <col min="2575" max="2580" width="4.44140625" style="78" customWidth="1"/>
    <col min="2581" max="2582" width="8.88671875" style="78"/>
    <col min="2583" max="2583" width="6.33203125" style="78" customWidth="1"/>
    <col min="2584" max="2584" width="2" style="78" customWidth="1"/>
    <col min="2585" max="2585" width="6.33203125" style="78" customWidth="1"/>
    <col min="2586" max="2810" width="8.88671875" style="78"/>
    <col min="2811" max="2811" width="5.33203125" style="78" customWidth="1"/>
    <col min="2812" max="2812" width="15.33203125" style="78" customWidth="1"/>
    <col min="2813" max="2813" width="5" style="78" customWidth="1"/>
    <col min="2814" max="2829" width="4.44140625" style="78" customWidth="1"/>
    <col min="2830" max="2830" width="6.44140625" style="78" customWidth="1"/>
    <col min="2831" max="2836" width="4.44140625" style="78" customWidth="1"/>
    <col min="2837" max="2838" width="8.88671875" style="78"/>
    <col min="2839" max="2839" width="6.33203125" style="78" customWidth="1"/>
    <col min="2840" max="2840" width="2" style="78" customWidth="1"/>
    <col min="2841" max="2841" width="6.33203125" style="78" customWidth="1"/>
    <col min="2842" max="3066" width="8.88671875" style="78"/>
    <col min="3067" max="3067" width="5.33203125" style="78" customWidth="1"/>
    <col min="3068" max="3068" width="15.33203125" style="78" customWidth="1"/>
    <col min="3069" max="3069" width="5" style="78" customWidth="1"/>
    <col min="3070" max="3085" width="4.44140625" style="78" customWidth="1"/>
    <col min="3086" max="3086" width="6.44140625" style="78" customWidth="1"/>
    <col min="3087" max="3092" width="4.44140625" style="78" customWidth="1"/>
    <col min="3093" max="3094" width="8.88671875" style="78"/>
    <col min="3095" max="3095" width="6.33203125" style="78" customWidth="1"/>
    <col min="3096" max="3096" width="2" style="78" customWidth="1"/>
    <col min="3097" max="3097" width="6.33203125" style="78" customWidth="1"/>
    <col min="3098" max="3322" width="8.88671875" style="78"/>
    <col min="3323" max="3323" width="5.33203125" style="78" customWidth="1"/>
    <col min="3324" max="3324" width="15.33203125" style="78" customWidth="1"/>
    <col min="3325" max="3325" width="5" style="78" customWidth="1"/>
    <col min="3326" max="3341" width="4.44140625" style="78" customWidth="1"/>
    <col min="3342" max="3342" width="6.44140625" style="78" customWidth="1"/>
    <col min="3343" max="3348" width="4.44140625" style="78" customWidth="1"/>
    <col min="3349" max="3350" width="8.88671875" style="78"/>
    <col min="3351" max="3351" width="6.33203125" style="78" customWidth="1"/>
    <col min="3352" max="3352" width="2" style="78" customWidth="1"/>
    <col min="3353" max="3353" width="6.33203125" style="78" customWidth="1"/>
    <col min="3354" max="3578" width="8.88671875" style="78"/>
    <col min="3579" max="3579" width="5.33203125" style="78" customWidth="1"/>
    <col min="3580" max="3580" width="15.33203125" style="78" customWidth="1"/>
    <col min="3581" max="3581" width="5" style="78" customWidth="1"/>
    <col min="3582" max="3597" width="4.44140625" style="78" customWidth="1"/>
    <col min="3598" max="3598" width="6.44140625" style="78" customWidth="1"/>
    <col min="3599" max="3604" width="4.44140625" style="78" customWidth="1"/>
    <col min="3605" max="3606" width="8.88671875" style="78"/>
    <col min="3607" max="3607" width="6.33203125" style="78" customWidth="1"/>
    <col min="3608" max="3608" width="2" style="78" customWidth="1"/>
    <col min="3609" max="3609" width="6.33203125" style="78" customWidth="1"/>
    <col min="3610" max="3834" width="8.88671875" style="78"/>
    <col min="3835" max="3835" width="5.33203125" style="78" customWidth="1"/>
    <col min="3836" max="3836" width="15.33203125" style="78" customWidth="1"/>
    <col min="3837" max="3837" width="5" style="78" customWidth="1"/>
    <col min="3838" max="3853" width="4.44140625" style="78" customWidth="1"/>
    <col min="3854" max="3854" width="6.44140625" style="78" customWidth="1"/>
    <col min="3855" max="3860" width="4.44140625" style="78" customWidth="1"/>
    <col min="3861" max="3862" width="8.88671875" style="78"/>
    <col min="3863" max="3863" width="6.33203125" style="78" customWidth="1"/>
    <col min="3864" max="3864" width="2" style="78" customWidth="1"/>
    <col min="3865" max="3865" width="6.33203125" style="78" customWidth="1"/>
    <col min="3866" max="4090" width="8.88671875" style="78"/>
    <col min="4091" max="4091" width="5.33203125" style="78" customWidth="1"/>
    <col min="4092" max="4092" width="15.33203125" style="78" customWidth="1"/>
    <col min="4093" max="4093" width="5" style="78" customWidth="1"/>
    <col min="4094" max="4109" width="4.44140625" style="78" customWidth="1"/>
    <col min="4110" max="4110" width="6.44140625" style="78" customWidth="1"/>
    <col min="4111" max="4116" width="4.44140625" style="78" customWidth="1"/>
    <col min="4117" max="4118" width="8.88671875" style="78"/>
    <col min="4119" max="4119" width="6.33203125" style="78" customWidth="1"/>
    <col min="4120" max="4120" width="2" style="78" customWidth="1"/>
    <col min="4121" max="4121" width="6.33203125" style="78" customWidth="1"/>
    <col min="4122" max="4346" width="8.88671875" style="78"/>
    <col min="4347" max="4347" width="5.33203125" style="78" customWidth="1"/>
    <col min="4348" max="4348" width="15.33203125" style="78" customWidth="1"/>
    <col min="4349" max="4349" width="5" style="78" customWidth="1"/>
    <col min="4350" max="4365" width="4.44140625" style="78" customWidth="1"/>
    <col min="4366" max="4366" width="6.44140625" style="78" customWidth="1"/>
    <col min="4367" max="4372" width="4.44140625" style="78" customWidth="1"/>
    <col min="4373" max="4374" width="8.88671875" style="78"/>
    <col min="4375" max="4375" width="6.33203125" style="78" customWidth="1"/>
    <col min="4376" max="4376" width="2" style="78" customWidth="1"/>
    <col min="4377" max="4377" width="6.33203125" style="78" customWidth="1"/>
    <col min="4378" max="4602" width="8.88671875" style="78"/>
    <col min="4603" max="4603" width="5.33203125" style="78" customWidth="1"/>
    <col min="4604" max="4604" width="15.33203125" style="78" customWidth="1"/>
    <col min="4605" max="4605" width="5" style="78" customWidth="1"/>
    <col min="4606" max="4621" width="4.44140625" style="78" customWidth="1"/>
    <col min="4622" max="4622" width="6.44140625" style="78" customWidth="1"/>
    <col min="4623" max="4628" width="4.44140625" style="78" customWidth="1"/>
    <col min="4629" max="4630" width="8.88671875" style="78"/>
    <col min="4631" max="4631" width="6.33203125" style="78" customWidth="1"/>
    <col min="4632" max="4632" width="2" style="78" customWidth="1"/>
    <col min="4633" max="4633" width="6.33203125" style="78" customWidth="1"/>
    <col min="4634" max="4858" width="8.88671875" style="78"/>
    <col min="4859" max="4859" width="5.33203125" style="78" customWidth="1"/>
    <col min="4860" max="4860" width="15.33203125" style="78" customWidth="1"/>
    <col min="4861" max="4861" width="5" style="78" customWidth="1"/>
    <col min="4862" max="4877" width="4.44140625" style="78" customWidth="1"/>
    <col min="4878" max="4878" width="6.44140625" style="78" customWidth="1"/>
    <col min="4879" max="4884" width="4.44140625" style="78" customWidth="1"/>
    <col min="4885" max="4886" width="8.88671875" style="78"/>
    <col min="4887" max="4887" width="6.33203125" style="78" customWidth="1"/>
    <col min="4888" max="4888" width="2" style="78" customWidth="1"/>
    <col min="4889" max="4889" width="6.33203125" style="78" customWidth="1"/>
    <col min="4890" max="5114" width="8.88671875" style="78"/>
    <col min="5115" max="5115" width="5.33203125" style="78" customWidth="1"/>
    <col min="5116" max="5116" width="15.33203125" style="78" customWidth="1"/>
    <col min="5117" max="5117" width="5" style="78" customWidth="1"/>
    <col min="5118" max="5133" width="4.44140625" style="78" customWidth="1"/>
    <col min="5134" max="5134" width="6.44140625" style="78" customWidth="1"/>
    <col min="5135" max="5140" width="4.44140625" style="78" customWidth="1"/>
    <col min="5141" max="5142" width="8.88671875" style="78"/>
    <col min="5143" max="5143" width="6.33203125" style="78" customWidth="1"/>
    <col min="5144" max="5144" width="2" style="78" customWidth="1"/>
    <col min="5145" max="5145" width="6.33203125" style="78" customWidth="1"/>
    <col min="5146" max="5370" width="8.88671875" style="78"/>
    <col min="5371" max="5371" width="5.33203125" style="78" customWidth="1"/>
    <col min="5372" max="5372" width="15.33203125" style="78" customWidth="1"/>
    <col min="5373" max="5373" width="5" style="78" customWidth="1"/>
    <col min="5374" max="5389" width="4.44140625" style="78" customWidth="1"/>
    <col min="5390" max="5390" width="6.44140625" style="78" customWidth="1"/>
    <col min="5391" max="5396" width="4.44140625" style="78" customWidth="1"/>
    <col min="5397" max="5398" width="8.88671875" style="78"/>
    <col min="5399" max="5399" width="6.33203125" style="78" customWidth="1"/>
    <col min="5400" max="5400" width="2" style="78" customWidth="1"/>
    <col min="5401" max="5401" width="6.33203125" style="78" customWidth="1"/>
    <col min="5402" max="5626" width="8.88671875" style="78"/>
    <col min="5627" max="5627" width="5.33203125" style="78" customWidth="1"/>
    <col min="5628" max="5628" width="15.33203125" style="78" customWidth="1"/>
    <col min="5629" max="5629" width="5" style="78" customWidth="1"/>
    <col min="5630" max="5645" width="4.44140625" style="78" customWidth="1"/>
    <col min="5646" max="5646" width="6.44140625" style="78" customWidth="1"/>
    <col min="5647" max="5652" width="4.44140625" style="78" customWidth="1"/>
    <col min="5653" max="5654" width="8.88671875" style="78"/>
    <col min="5655" max="5655" width="6.33203125" style="78" customWidth="1"/>
    <col min="5656" max="5656" width="2" style="78" customWidth="1"/>
    <col min="5657" max="5657" width="6.33203125" style="78" customWidth="1"/>
    <col min="5658" max="5882" width="8.88671875" style="78"/>
    <col min="5883" max="5883" width="5.33203125" style="78" customWidth="1"/>
    <col min="5884" max="5884" width="15.33203125" style="78" customWidth="1"/>
    <col min="5885" max="5885" width="5" style="78" customWidth="1"/>
    <col min="5886" max="5901" width="4.44140625" style="78" customWidth="1"/>
    <col min="5902" max="5902" width="6.44140625" style="78" customWidth="1"/>
    <col min="5903" max="5908" width="4.44140625" style="78" customWidth="1"/>
    <col min="5909" max="5910" width="8.88671875" style="78"/>
    <col min="5911" max="5911" width="6.33203125" style="78" customWidth="1"/>
    <col min="5912" max="5912" width="2" style="78" customWidth="1"/>
    <col min="5913" max="5913" width="6.33203125" style="78" customWidth="1"/>
    <col min="5914" max="6138" width="8.88671875" style="78"/>
    <col min="6139" max="6139" width="5.33203125" style="78" customWidth="1"/>
    <col min="6140" max="6140" width="15.33203125" style="78" customWidth="1"/>
    <col min="6141" max="6141" width="5" style="78" customWidth="1"/>
    <col min="6142" max="6157" width="4.44140625" style="78" customWidth="1"/>
    <col min="6158" max="6158" width="6.44140625" style="78" customWidth="1"/>
    <col min="6159" max="6164" width="4.44140625" style="78" customWidth="1"/>
    <col min="6165" max="6166" width="8.88671875" style="78"/>
    <col min="6167" max="6167" width="6.33203125" style="78" customWidth="1"/>
    <col min="6168" max="6168" width="2" style="78" customWidth="1"/>
    <col min="6169" max="6169" width="6.33203125" style="78" customWidth="1"/>
    <col min="6170" max="6394" width="8.88671875" style="78"/>
    <col min="6395" max="6395" width="5.33203125" style="78" customWidth="1"/>
    <col min="6396" max="6396" width="15.33203125" style="78" customWidth="1"/>
    <col min="6397" max="6397" width="5" style="78" customWidth="1"/>
    <col min="6398" max="6413" width="4.44140625" style="78" customWidth="1"/>
    <col min="6414" max="6414" width="6.44140625" style="78" customWidth="1"/>
    <col min="6415" max="6420" width="4.44140625" style="78" customWidth="1"/>
    <col min="6421" max="6422" width="8.88671875" style="78"/>
    <col min="6423" max="6423" width="6.33203125" style="78" customWidth="1"/>
    <col min="6424" max="6424" width="2" style="78" customWidth="1"/>
    <col min="6425" max="6425" width="6.33203125" style="78" customWidth="1"/>
    <col min="6426" max="6650" width="8.88671875" style="78"/>
    <col min="6651" max="6651" width="5.33203125" style="78" customWidth="1"/>
    <col min="6652" max="6652" width="15.33203125" style="78" customWidth="1"/>
    <col min="6653" max="6653" width="5" style="78" customWidth="1"/>
    <col min="6654" max="6669" width="4.44140625" style="78" customWidth="1"/>
    <col min="6670" max="6670" width="6.44140625" style="78" customWidth="1"/>
    <col min="6671" max="6676" width="4.44140625" style="78" customWidth="1"/>
    <col min="6677" max="6678" width="8.88671875" style="78"/>
    <col min="6679" max="6679" width="6.33203125" style="78" customWidth="1"/>
    <col min="6680" max="6680" width="2" style="78" customWidth="1"/>
    <col min="6681" max="6681" width="6.33203125" style="78" customWidth="1"/>
    <col min="6682" max="6906" width="8.88671875" style="78"/>
    <col min="6907" max="6907" width="5.33203125" style="78" customWidth="1"/>
    <col min="6908" max="6908" width="15.33203125" style="78" customWidth="1"/>
    <col min="6909" max="6909" width="5" style="78" customWidth="1"/>
    <col min="6910" max="6925" width="4.44140625" style="78" customWidth="1"/>
    <col min="6926" max="6926" width="6.44140625" style="78" customWidth="1"/>
    <col min="6927" max="6932" width="4.44140625" style="78" customWidth="1"/>
    <col min="6933" max="6934" width="8.88671875" style="78"/>
    <col min="6935" max="6935" width="6.33203125" style="78" customWidth="1"/>
    <col min="6936" max="6936" width="2" style="78" customWidth="1"/>
    <col min="6937" max="6937" width="6.33203125" style="78" customWidth="1"/>
    <col min="6938" max="7162" width="8.88671875" style="78"/>
    <col min="7163" max="7163" width="5.33203125" style="78" customWidth="1"/>
    <col min="7164" max="7164" width="15.33203125" style="78" customWidth="1"/>
    <col min="7165" max="7165" width="5" style="78" customWidth="1"/>
    <col min="7166" max="7181" width="4.44140625" style="78" customWidth="1"/>
    <col min="7182" max="7182" width="6.44140625" style="78" customWidth="1"/>
    <col min="7183" max="7188" width="4.44140625" style="78" customWidth="1"/>
    <col min="7189" max="7190" width="8.88671875" style="78"/>
    <col min="7191" max="7191" width="6.33203125" style="78" customWidth="1"/>
    <col min="7192" max="7192" width="2" style="78" customWidth="1"/>
    <col min="7193" max="7193" width="6.33203125" style="78" customWidth="1"/>
    <col min="7194" max="7418" width="8.88671875" style="78"/>
    <col min="7419" max="7419" width="5.33203125" style="78" customWidth="1"/>
    <col min="7420" max="7420" width="15.33203125" style="78" customWidth="1"/>
    <col min="7421" max="7421" width="5" style="78" customWidth="1"/>
    <col min="7422" max="7437" width="4.44140625" style="78" customWidth="1"/>
    <col min="7438" max="7438" width="6.44140625" style="78" customWidth="1"/>
    <col min="7439" max="7444" width="4.44140625" style="78" customWidth="1"/>
    <col min="7445" max="7446" width="8.88671875" style="78"/>
    <col min="7447" max="7447" width="6.33203125" style="78" customWidth="1"/>
    <col min="7448" max="7448" width="2" style="78" customWidth="1"/>
    <col min="7449" max="7449" width="6.33203125" style="78" customWidth="1"/>
    <col min="7450" max="7674" width="8.88671875" style="78"/>
    <col min="7675" max="7675" width="5.33203125" style="78" customWidth="1"/>
    <col min="7676" max="7676" width="15.33203125" style="78" customWidth="1"/>
    <col min="7677" max="7677" width="5" style="78" customWidth="1"/>
    <col min="7678" max="7693" width="4.44140625" style="78" customWidth="1"/>
    <col min="7694" max="7694" width="6.44140625" style="78" customWidth="1"/>
    <col min="7695" max="7700" width="4.44140625" style="78" customWidth="1"/>
    <col min="7701" max="7702" width="8.88671875" style="78"/>
    <col min="7703" max="7703" width="6.33203125" style="78" customWidth="1"/>
    <col min="7704" max="7704" width="2" style="78" customWidth="1"/>
    <col min="7705" max="7705" width="6.33203125" style="78" customWidth="1"/>
    <col min="7706" max="7930" width="8.88671875" style="78"/>
    <col min="7931" max="7931" width="5.33203125" style="78" customWidth="1"/>
    <col min="7932" max="7932" width="15.33203125" style="78" customWidth="1"/>
    <col min="7933" max="7933" width="5" style="78" customWidth="1"/>
    <col min="7934" max="7949" width="4.44140625" style="78" customWidth="1"/>
    <col min="7950" max="7950" width="6.44140625" style="78" customWidth="1"/>
    <col min="7951" max="7956" width="4.44140625" style="78" customWidth="1"/>
    <col min="7957" max="7958" width="8.88671875" style="78"/>
    <col min="7959" max="7959" width="6.33203125" style="78" customWidth="1"/>
    <col min="7960" max="7960" width="2" style="78" customWidth="1"/>
    <col min="7961" max="7961" width="6.33203125" style="78" customWidth="1"/>
    <col min="7962" max="8186" width="8.88671875" style="78"/>
    <col min="8187" max="8187" width="5.33203125" style="78" customWidth="1"/>
    <col min="8188" max="8188" width="15.33203125" style="78" customWidth="1"/>
    <col min="8189" max="8189" width="5" style="78" customWidth="1"/>
    <col min="8190" max="8205" width="4.44140625" style="78" customWidth="1"/>
    <col min="8206" max="8206" width="6.44140625" style="78" customWidth="1"/>
    <col min="8207" max="8212" width="4.44140625" style="78" customWidth="1"/>
    <col min="8213" max="8214" width="8.88671875" style="78"/>
    <col min="8215" max="8215" width="6.33203125" style="78" customWidth="1"/>
    <col min="8216" max="8216" width="2" style="78" customWidth="1"/>
    <col min="8217" max="8217" width="6.33203125" style="78" customWidth="1"/>
    <col min="8218" max="8442" width="8.88671875" style="78"/>
    <col min="8443" max="8443" width="5.33203125" style="78" customWidth="1"/>
    <col min="8444" max="8444" width="15.33203125" style="78" customWidth="1"/>
    <col min="8445" max="8445" width="5" style="78" customWidth="1"/>
    <col min="8446" max="8461" width="4.44140625" style="78" customWidth="1"/>
    <col min="8462" max="8462" width="6.44140625" style="78" customWidth="1"/>
    <col min="8463" max="8468" width="4.44140625" style="78" customWidth="1"/>
    <col min="8469" max="8470" width="8.88671875" style="78"/>
    <col min="8471" max="8471" width="6.33203125" style="78" customWidth="1"/>
    <col min="8472" max="8472" width="2" style="78" customWidth="1"/>
    <col min="8473" max="8473" width="6.33203125" style="78" customWidth="1"/>
    <col min="8474" max="8698" width="8.88671875" style="78"/>
    <col min="8699" max="8699" width="5.33203125" style="78" customWidth="1"/>
    <col min="8700" max="8700" width="15.33203125" style="78" customWidth="1"/>
    <col min="8701" max="8701" width="5" style="78" customWidth="1"/>
    <col min="8702" max="8717" width="4.44140625" style="78" customWidth="1"/>
    <col min="8718" max="8718" width="6.44140625" style="78" customWidth="1"/>
    <col min="8719" max="8724" width="4.44140625" style="78" customWidth="1"/>
    <col min="8725" max="8726" width="8.88671875" style="78"/>
    <col min="8727" max="8727" width="6.33203125" style="78" customWidth="1"/>
    <col min="8728" max="8728" width="2" style="78" customWidth="1"/>
    <col min="8729" max="8729" width="6.33203125" style="78" customWidth="1"/>
    <col min="8730" max="8954" width="8.88671875" style="78"/>
    <col min="8955" max="8955" width="5.33203125" style="78" customWidth="1"/>
    <col min="8956" max="8956" width="15.33203125" style="78" customWidth="1"/>
    <col min="8957" max="8957" width="5" style="78" customWidth="1"/>
    <col min="8958" max="8973" width="4.44140625" style="78" customWidth="1"/>
    <col min="8974" max="8974" width="6.44140625" style="78" customWidth="1"/>
    <col min="8975" max="8980" width="4.44140625" style="78" customWidth="1"/>
    <col min="8981" max="8982" width="8.88671875" style="78"/>
    <col min="8983" max="8983" width="6.33203125" style="78" customWidth="1"/>
    <col min="8984" max="8984" width="2" style="78" customWidth="1"/>
    <col min="8985" max="8985" width="6.33203125" style="78" customWidth="1"/>
    <col min="8986" max="9210" width="8.88671875" style="78"/>
    <col min="9211" max="9211" width="5.33203125" style="78" customWidth="1"/>
    <col min="9212" max="9212" width="15.33203125" style="78" customWidth="1"/>
    <col min="9213" max="9213" width="5" style="78" customWidth="1"/>
    <col min="9214" max="9229" width="4.44140625" style="78" customWidth="1"/>
    <col min="9230" max="9230" width="6.44140625" style="78" customWidth="1"/>
    <col min="9231" max="9236" width="4.44140625" style="78" customWidth="1"/>
    <col min="9237" max="9238" width="8.88671875" style="78"/>
    <col min="9239" max="9239" width="6.33203125" style="78" customWidth="1"/>
    <col min="9240" max="9240" width="2" style="78" customWidth="1"/>
    <col min="9241" max="9241" width="6.33203125" style="78" customWidth="1"/>
    <col min="9242" max="9466" width="8.88671875" style="78"/>
    <col min="9467" max="9467" width="5.33203125" style="78" customWidth="1"/>
    <col min="9468" max="9468" width="15.33203125" style="78" customWidth="1"/>
    <col min="9469" max="9469" width="5" style="78" customWidth="1"/>
    <col min="9470" max="9485" width="4.44140625" style="78" customWidth="1"/>
    <col min="9486" max="9486" width="6.44140625" style="78" customWidth="1"/>
    <col min="9487" max="9492" width="4.44140625" style="78" customWidth="1"/>
    <col min="9493" max="9494" width="8.88671875" style="78"/>
    <col min="9495" max="9495" width="6.33203125" style="78" customWidth="1"/>
    <col min="9496" max="9496" width="2" style="78" customWidth="1"/>
    <col min="9497" max="9497" width="6.33203125" style="78" customWidth="1"/>
    <col min="9498" max="9722" width="8.88671875" style="78"/>
    <col min="9723" max="9723" width="5.33203125" style="78" customWidth="1"/>
    <col min="9724" max="9724" width="15.33203125" style="78" customWidth="1"/>
    <col min="9725" max="9725" width="5" style="78" customWidth="1"/>
    <col min="9726" max="9741" width="4.44140625" style="78" customWidth="1"/>
    <col min="9742" max="9742" width="6.44140625" style="78" customWidth="1"/>
    <col min="9743" max="9748" width="4.44140625" style="78" customWidth="1"/>
    <col min="9749" max="9750" width="8.88671875" style="78"/>
    <col min="9751" max="9751" width="6.33203125" style="78" customWidth="1"/>
    <col min="9752" max="9752" width="2" style="78" customWidth="1"/>
    <col min="9753" max="9753" width="6.33203125" style="78" customWidth="1"/>
    <col min="9754" max="9978" width="8.88671875" style="78"/>
    <col min="9979" max="9979" width="5.33203125" style="78" customWidth="1"/>
    <col min="9980" max="9980" width="15.33203125" style="78" customWidth="1"/>
    <col min="9981" max="9981" width="5" style="78" customWidth="1"/>
    <col min="9982" max="9997" width="4.44140625" style="78" customWidth="1"/>
    <col min="9998" max="9998" width="6.44140625" style="78" customWidth="1"/>
    <col min="9999" max="10004" width="4.44140625" style="78" customWidth="1"/>
    <col min="10005" max="10006" width="8.88671875" style="78"/>
    <col min="10007" max="10007" width="6.33203125" style="78" customWidth="1"/>
    <col min="10008" max="10008" width="2" style="78" customWidth="1"/>
    <col min="10009" max="10009" width="6.33203125" style="78" customWidth="1"/>
    <col min="10010" max="10234" width="8.88671875" style="78"/>
    <col min="10235" max="10235" width="5.33203125" style="78" customWidth="1"/>
    <col min="10236" max="10236" width="15.33203125" style="78" customWidth="1"/>
    <col min="10237" max="10237" width="5" style="78" customWidth="1"/>
    <col min="10238" max="10253" width="4.44140625" style="78" customWidth="1"/>
    <col min="10254" max="10254" width="6.44140625" style="78" customWidth="1"/>
    <col min="10255" max="10260" width="4.44140625" style="78" customWidth="1"/>
    <col min="10261" max="10262" width="8.88671875" style="78"/>
    <col min="10263" max="10263" width="6.33203125" style="78" customWidth="1"/>
    <col min="10264" max="10264" width="2" style="78" customWidth="1"/>
    <col min="10265" max="10265" width="6.33203125" style="78" customWidth="1"/>
    <col min="10266" max="10490" width="8.88671875" style="78"/>
    <col min="10491" max="10491" width="5.33203125" style="78" customWidth="1"/>
    <col min="10492" max="10492" width="15.33203125" style="78" customWidth="1"/>
    <col min="10493" max="10493" width="5" style="78" customWidth="1"/>
    <col min="10494" max="10509" width="4.44140625" style="78" customWidth="1"/>
    <col min="10510" max="10510" width="6.44140625" style="78" customWidth="1"/>
    <col min="10511" max="10516" width="4.44140625" style="78" customWidth="1"/>
    <col min="10517" max="10518" width="8.88671875" style="78"/>
    <col min="10519" max="10519" width="6.33203125" style="78" customWidth="1"/>
    <col min="10520" max="10520" width="2" style="78" customWidth="1"/>
    <col min="10521" max="10521" width="6.33203125" style="78" customWidth="1"/>
    <col min="10522" max="10746" width="8.88671875" style="78"/>
    <col min="10747" max="10747" width="5.33203125" style="78" customWidth="1"/>
    <col min="10748" max="10748" width="15.33203125" style="78" customWidth="1"/>
    <col min="10749" max="10749" width="5" style="78" customWidth="1"/>
    <col min="10750" max="10765" width="4.44140625" style="78" customWidth="1"/>
    <col min="10766" max="10766" width="6.44140625" style="78" customWidth="1"/>
    <col min="10767" max="10772" width="4.44140625" style="78" customWidth="1"/>
    <col min="10773" max="10774" width="8.88671875" style="78"/>
    <col min="10775" max="10775" width="6.33203125" style="78" customWidth="1"/>
    <col min="10776" max="10776" width="2" style="78" customWidth="1"/>
    <col min="10777" max="10777" width="6.33203125" style="78" customWidth="1"/>
    <col min="10778" max="11002" width="8.88671875" style="78"/>
    <col min="11003" max="11003" width="5.33203125" style="78" customWidth="1"/>
    <col min="11004" max="11004" width="15.33203125" style="78" customWidth="1"/>
    <col min="11005" max="11005" width="5" style="78" customWidth="1"/>
    <col min="11006" max="11021" width="4.44140625" style="78" customWidth="1"/>
    <col min="11022" max="11022" width="6.44140625" style="78" customWidth="1"/>
    <col min="11023" max="11028" width="4.44140625" style="78" customWidth="1"/>
    <col min="11029" max="11030" width="8.88671875" style="78"/>
    <col min="11031" max="11031" width="6.33203125" style="78" customWidth="1"/>
    <col min="11032" max="11032" width="2" style="78" customWidth="1"/>
    <col min="11033" max="11033" width="6.33203125" style="78" customWidth="1"/>
    <col min="11034" max="11258" width="8.88671875" style="78"/>
    <col min="11259" max="11259" width="5.33203125" style="78" customWidth="1"/>
    <col min="11260" max="11260" width="15.33203125" style="78" customWidth="1"/>
    <col min="11261" max="11261" width="5" style="78" customWidth="1"/>
    <col min="11262" max="11277" width="4.44140625" style="78" customWidth="1"/>
    <col min="11278" max="11278" width="6.44140625" style="78" customWidth="1"/>
    <col min="11279" max="11284" width="4.44140625" style="78" customWidth="1"/>
    <col min="11285" max="11286" width="8.88671875" style="78"/>
    <col min="11287" max="11287" width="6.33203125" style="78" customWidth="1"/>
    <col min="11288" max="11288" width="2" style="78" customWidth="1"/>
    <col min="11289" max="11289" width="6.33203125" style="78" customWidth="1"/>
    <col min="11290" max="11514" width="8.88671875" style="78"/>
    <col min="11515" max="11515" width="5.33203125" style="78" customWidth="1"/>
    <col min="11516" max="11516" width="15.33203125" style="78" customWidth="1"/>
    <col min="11517" max="11517" width="5" style="78" customWidth="1"/>
    <col min="11518" max="11533" width="4.44140625" style="78" customWidth="1"/>
    <col min="11534" max="11534" width="6.44140625" style="78" customWidth="1"/>
    <col min="11535" max="11540" width="4.44140625" style="78" customWidth="1"/>
    <col min="11541" max="11542" width="8.88671875" style="78"/>
    <col min="11543" max="11543" width="6.33203125" style="78" customWidth="1"/>
    <col min="11544" max="11544" width="2" style="78" customWidth="1"/>
    <col min="11545" max="11545" width="6.33203125" style="78" customWidth="1"/>
    <col min="11546" max="11770" width="8.88671875" style="78"/>
    <col min="11771" max="11771" width="5.33203125" style="78" customWidth="1"/>
    <col min="11772" max="11772" width="15.33203125" style="78" customWidth="1"/>
    <col min="11773" max="11773" width="5" style="78" customWidth="1"/>
    <col min="11774" max="11789" width="4.44140625" style="78" customWidth="1"/>
    <col min="11790" max="11790" width="6.44140625" style="78" customWidth="1"/>
    <col min="11791" max="11796" width="4.44140625" style="78" customWidth="1"/>
    <col min="11797" max="11798" width="8.88671875" style="78"/>
    <col min="11799" max="11799" width="6.33203125" style="78" customWidth="1"/>
    <col min="11800" max="11800" width="2" style="78" customWidth="1"/>
    <col min="11801" max="11801" width="6.33203125" style="78" customWidth="1"/>
    <col min="11802" max="12026" width="8.88671875" style="78"/>
    <col min="12027" max="12027" width="5.33203125" style="78" customWidth="1"/>
    <col min="12028" max="12028" width="15.33203125" style="78" customWidth="1"/>
    <col min="12029" max="12029" width="5" style="78" customWidth="1"/>
    <col min="12030" max="12045" width="4.44140625" style="78" customWidth="1"/>
    <col min="12046" max="12046" width="6.44140625" style="78" customWidth="1"/>
    <col min="12047" max="12052" width="4.44140625" style="78" customWidth="1"/>
    <col min="12053" max="12054" width="8.88671875" style="78"/>
    <col min="12055" max="12055" width="6.33203125" style="78" customWidth="1"/>
    <col min="12056" max="12056" width="2" style="78" customWidth="1"/>
    <col min="12057" max="12057" width="6.33203125" style="78" customWidth="1"/>
    <col min="12058" max="12282" width="8.88671875" style="78"/>
    <col min="12283" max="12283" width="5.33203125" style="78" customWidth="1"/>
    <col min="12284" max="12284" width="15.33203125" style="78" customWidth="1"/>
    <col min="12285" max="12285" width="5" style="78" customWidth="1"/>
    <col min="12286" max="12301" width="4.44140625" style="78" customWidth="1"/>
    <col min="12302" max="12302" width="6.44140625" style="78" customWidth="1"/>
    <col min="12303" max="12308" width="4.44140625" style="78" customWidth="1"/>
    <col min="12309" max="12310" width="8.88671875" style="78"/>
    <col min="12311" max="12311" width="6.33203125" style="78" customWidth="1"/>
    <col min="12312" max="12312" width="2" style="78" customWidth="1"/>
    <col min="12313" max="12313" width="6.33203125" style="78" customWidth="1"/>
    <col min="12314" max="12538" width="8.88671875" style="78"/>
    <col min="12539" max="12539" width="5.33203125" style="78" customWidth="1"/>
    <col min="12540" max="12540" width="15.33203125" style="78" customWidth="1"/>
    <col min="12541" max="12541" width="5" style="78" customWidth="1"/>
    <col min="12542" max="12557" width="4.44140625" style="78" customWidth="1"/>
    <col min="12558" max="12558" width="6.44140625" style="78" customWidth="1"/>
    <col min="12559" max="12564" width="4.44140625" style="78" customWidth="1"/>
    <col min="12565" max="12566" width="8.88671875" style="78"/>
    <col min="12567" max="12567" width="6.33203125" style="78" customWidth="1"/>
    <col min="12568" max="12568" width="2" style="78" customWidth="1"/>
    <col min="12569" max="12569" width="6.33203125" style="78" customWidth="1"/>
    <col min="12570" max="12794" width="8.88671875" style="78"/>
    <col min="12795" max="12795" width="5.33203125" style="78" customWidth="1"/>
    <col min="12796" max="12796" width="15.33203125" style="78" customWidth="1"/>
    <col min="12797" max="12797" width="5" style="78" customWidth="1"/>
    <col min="12798" max="12813" width="4.44140625" style="78" customWidth="1"/>
    <col min="12814" max="12814" width="6.44140625" style="78" customWidth="1"/>
    <col min="12815" max="12820" width="4.44140625" style="78" customWidth="1"/>
    <col min="12821" max="12822" width="8.88671875" style="78"/>
    <col min="12823" max="12823" width="6.33203125" style="78" customWidth="1"/>
    <col min="12824" max="12824" width="2" style="78" customWidth="1"/>
    <col min="12825" max="12825" width="6.33203125" style="78" customWidth="1"/>
    <col min="12826" max="13050" width="8.88671875" style="78"/>
    <col min="13051" max="13051" width="5.33203125" style="78" customWidth="1"/>
    <col min="13052" max="13052" width="15.33203125" style="78" customWidth="1"/>
    <col min="13053" max="13053" width="5" style="78" customWidth="1"/>
    <col min="13054" max="13069" width="4.44140625" style="78" customWidth="1"/>
    <col min="13070" max="13070" width="6.44140625" style="78" customWidth="1"/>
    <col min="13071" max="13076" width="4.44140625" style="78" customWidth="1"/>
    <col min="13077" max="13078" width="8.88671875" style="78"/>
    <col min="13079" max="13079" width="6.33203125" style="78" customWidth="1"/>
    <col min="13080" max="13080" width="2" style="78" customWidth="1"/>
    <col min="13081" max="13081" width="6.33203125" style="78" customWidth="1"/>
    <col min="13082" max="13306" width="8.88671875" style="78"/>
    <col min="13307" max="13307" width="5.33203125" style="78" customWidth="1"/>
    <col min="13308" max="13308" width="15.33203125" style="78" customWidth="1"/>
    <col min="13309" max="13309" width="5" style="78" customWidth="1"/>
    <col min="13310" max="13325" width="4.44140625" style="78" customWidth="1"/>
    <col min="13326" max="13326" width="6.44140625" style="78" customWidth="1"/>
    <col min="13327" max="13332" width="4.44140625" style="78" customWidth="1"/>
    <col min="13333" max="13334" width="8.88671875" style="78"/>
    <col min="13335" max="13335" width="6.33203125" style="78" customWidth="1"/>
    <col min="13336" max="13336" width="2" style="78" customWidth="1"/>
    <col min="13337" max="13337" width="6.33203125" style="78" customWidth="1"/>
    <col min="13338" max="13562" width="8.88671875" style="78"/>
    <col min="13563" max="13563" width="5.33203125" style="78" customWidth="1"/>
    <col min="13564" max="13564" width="15.33203125" style="78" customWidth="1"/>
    <col min="13565" max="13565" width="5" style="78" customWidth="1"/>
    <col min="13566" max="13581" width="4.44140625" style="78" customWidth="1"/>
    <col min="13582" max="13582" width="6.44140625" style="78" customWidth="1"/>
    <col min="13583" max="13588" width="4.44140625" style="78" customWidth="1"/>
    <col min="13589" max="13590" width="8.88671875" style="78"/>
    <col min="13591" max="13591" width="6.33203125" style="78" customWidth="1"/>
    <col min="13592" max="13592" width="2" style="78" customWidth="1"/>
    <col min="13593" max="13593" width="6.33203125" style="78" customWidth="1"/>
    <col min="13594" max="13818" width="8.88671875" style="78"/>
    <col min="13819" max="13819" width="5.33203125" style="78" customWidth="1"/>
    <col min="13820" max="13820" width="15.33203125" style="78" customWidth="1"/>
    <col min="13821" max="13821" width="5" style="78" customWidth="1"/>
    <col min="13822" max="13837" width="4.44140625" style="78" customWidth="1"/>
    <col min="13838" max="13838" width="6.44140625" style="78" customWidth="1"/>
    <col min="13839" max="13844" width="4.44140625" style="78" customWidth="1"/>
    <col min="13845" max="13846" width="8.88671875" style="78"/>
    <col min="13847" max="13847" width="6.33203125" style="78" customWidth="1"/>
    <col min="13848" max="13848" width="2" style="78" customWidth="1"/>
    <col min="13849" max="13849" width="6.33203125" style="78" customWidth="1"/>
    <col min="13850" max="14074" width="8.88671875" style="78"/>
    <col min="14075" max="14075" width="5.33203125" style="78" customWidth="1"/>
    <col min="14076" max="14076" width="15.33203125" style="78" customWidth="1"/>
    <col min="14077" max="14077" width="5" style="78" customWidth="1"/>
    <col min="14078" max="14093" width="4.44140625" style="78" customWidth="1"/>
    <col min="14094" max="14094" width="6.44140625" style="78" customWidth="1"/>
    <col min="14095" max="14100" width="4.44140625" style="78" customWidth="1"/>
    <col min="14101" max="14102" width="8.88671875" style="78"/>
    <col min="14103" max="14103" width="6.33203125" style="78" customWidth="1"/>
    <col min="14104" max="14104" width="2" style="78" customWidth="1"/>
    <col min="14105" max="14105" width="6.33203125" style="78" customWidth="1"/>
    <col min="14106" max="14330" width="8.88671875" style="78"/>
    <col min="14331" max="14331" width="5.33203125" style="78" customWidth="1"/>
    <col min="14332" max="14332" width="15.33203125" style="78" customWidth="1"/>
    <col min="14333" max="14333" width="5" style="78" customWidth="1"/>
    <col min="14334" max="14349" width="4.44140625" style="78" customWidth="1"/>
    <col min="14350" max="14350" width="6.44140625" style="78" customWidth="1"/>
    <col min="14351" max="14356" width="4.44140625" style="78" customWidth="1"/>
    <col min="14357" max="14358" width="8.88671875" style="78"/>
    <col min="14359" max="14359" width="6.33203125" style="78" customWidth="1"/>
    <col min="14360" max="14360" width="2" style="78" customWidth="1"/>
    <col min="14361" max="14361" width="6.33203125" style="78" customWidth="1"/>
    <col min="14362" max="14586" width="8.88671875" style="78"/>
    <col min="14587" max="14587" width="5.33203125" style="78" customWidth="1"/>
    <col min="14588" max="14588" width="15.33203125" style="78" customWidth="1"/>
    <col min="14589" max="14589" width="5" style="78" customWidth="1"/>
    <col min="14590" max="14605" width="4.44140625" style="78" customWidth="1"/>
    <col min="14606" max="14606" width="6.44140625" style="78" customWidth="1"/>
    <col min="14607" max="14612" width="4.44140625" style="78" customWidth="1"/>
    <col min="14613" max="14614" width="8.88671875" style="78"/>
    <col min="14615" max="14615" width="6.33203125" style="78" customWidth="1"/>
    <col min="14616" max="14616" width="2" style="78" customWidth="1"/>
    <col min="14617" max="14617" width="6.33203125" style="78" customWidth="1"/>
    <col min="14618" max="14842" width="8.88671875" style="78"/>
    <col min="14843" max="14843" width="5.33203125" style="78" customWidth="1"/>
    <col min="14844" max="14844" width="15.33203125" style="78" customWidth="1"/>
    <col min="14845" max="14845" width="5" style="78" customWidth="1"/>
    <col min="14846" max="14861" width="4.44140625" style="78" customWidth="1"/>
    <col min="14862" max="14862" width="6.44140625" style="78" customWidth="1"/>
    <col min="14863" max="14868" width="4.44140625" style="78" customWidth="1"/>
    <col min="14869" max="14870" width="8.88671875" style="78"/>
    <col min="14871" max="14871" width="6.33203125" style="78" customWidth="1"/>
    <col min="14872" max="14872" width="2" style="78" customWidth="1"/>
    <col min="14873" max="14873" width="6.33203125" style="78" customWidth="1"/>
    <col min="14874" max="15098" width="8.88671875" style="78"/>
    <col min="15099" max="15099" width="5.33203125" style="78" customWidth="1"/>
    <col min="15100" max="15100" width="15.33203125" style="78" customWidth="1"/>
    <col min="15101" max="15101" width="5" style="78" customWidth="1"/>
    <col min="15102" max="15117" width="4.44140625" style="78" customWidth="1"/>
    <col min="15118" max="15118" width="6.44140625" style="78" customWidth="1"/>
    <col min="15119" max="15124" width="4.44140625" style="78" customWidth="1"/>
    <col min="15125" max="15126" width="8.88671875" style="78"/>
    <col min="15127" max="15127" width="6.33203125" style="78" customWidth="1"/>
    <col min="15128" max="15128" width="2" style="78" customWidth="1"/>
    <col min="15129" max="15129" width="6.33203125" style="78" customWidth="1"/>
    <col min="15130" max="15354" width="8.88671875" style="78"/>
    <col min="15355" max="15355" width="5.33203125" style="78" customWidth="1"/>
    <col min="15356" max="15356" width="15.33203125" style="78" customWidth="1"/>
    <col min="15357" max="15357" width="5" style="78" customWidth="1"/>
    <col min="15358" max="15373" width="4.44140625" style="78" customWidth="1"/>
    <col min="15374" max="15374" width="6.44140625" style="78" customWidth="1"/>
    <col min="15375" max="15380" width="4.44140625" style="78" customWidth="1"/>
    <col min="15381" max="15382" width="8.88671875" style="78"/>
    <col min="15383" max="15383" width="6.33203125" style="78" customWidth="1"/>
    <col min="15384" max="15384" width="2" style="78" customWidth="1"/>
    <col min="15385" max="15385" width="6.33203125" style="78" customWidth="1"/>
    <col min="15386" max="15610" width="8.88671875" style="78"/>
    <col min="15611" max="15611" width="5.33203125" style="78" customWidth="1"/>
    <col min="15612" max="15612" width="15.33203125" style="78" customWidth="1"/>
    <col min="15613" max="15613" width="5" style="78" customWidth="1"/>
    <col min="15614" max="15629" width="4.44140625" style="78" customWidth="1"/>
    <col min="15630" max="15630" width="6.44140625" style="78" customWidth="1"/>
    <col min="15631" max="15636" width="4.44140625" style="78" customWidth="1"/>
    <col min="15637" max="15638" width="8.88671875" style="78"/>
    <col min="15639" max="15639" width="6.33203125" style="78" customWidth="1"/>
    <col min="15640" max="15640" width="2" style="78" customWidth="1"/>
    <col min="15641" max="15641" width="6.33203125" style="78" customWidth="1"/>
    <col min="15642" max="15866" width="8.88671875" style="78"/>
    <col min="15867" max="15867" width="5.33203125" style="78" customWidth="1"/>
    <col min="15868" max="15868" width="15.33203125" style="78" customWidth="1"/>
    <col min="15869" max="15869" width="5" style="78" customWidth="1"/>
    <col min="15870" max="15885" width="4.44140625" style="78" customWidth="1"/>
    <col min="15886" max="15886" width="6.44140625" style="78" customWidth="1"/>
    <col min="15887" max="15892" width="4.44140625" style="78" customWidth="1"/>
    <col min="15893" max="15894" width="8.88671875" style="78"/>
    <col min="15895" max="15895" width="6.33203125" style="78" customWidth="1"/>
    <col min="15896" max="15896" width="2" style="78" customWidth="1"/>
    <col min="15897" max="15897" width="6.33203125" style="78" customWidth="1"/>
    <col min="15898" max="16122" width="8.88671875" style="78"/>
    <col min="16123" max="16123" width="5.33203125" style="78" customWidth="1"/>
    <col min="16124" max="16124" width="15.33203125" style="78" customWidth="1"/>
    <col min="16125" max="16125" width="5" style="78" customWidth="1"/>
    <col min="16126" max="16141" width="4.44140625" style="78" customWidth="1"/>
    <col min="16142" max="16142" width="6.44140625" style="78" customWidth="1"/>
    <col min="16143" max="16148" width="4.44140625" style="78" customWidth="1"/>
    <col min="16149" max="16150" width="8.88671875" style="78"/>
    <col min="16151" max="16151" width="6.33203125" style="78" customWidth="1"/>
    <col min="16152" max="16152" width="2" style="78" customWidth="1"/>
    <col min="16153" max="16153" width="6.33203125" style="78" customWidth="1"/>
    <col min="16154" max="16384" width="8.88671875" style="78"/>
  </cols>
  <sheetData>
    <row r="1" spans="1:26" ht="18" customHeight="1" x14ac:dyDescent="0.3">
      <c r="A1" s="294" t="s">
        <v>57</v>
      </c>
      <c r="B1" s="295"/>
      <c r="C1" s="267" t="s">
        <v>18</v>
      </c>
      <c r="D1" s="259"/>
      <c r="E1" s="261"/>
      <c r="F1" s="267" t="s">
        <v>19</v>
      </c>
      <c r="G1" s="259"/>
      <c r="H1" s="261"/>
      <c r="I1" s="267" t="s">
        <v>20</v>
      </c>
      <c r="J1" s="259"/>
      <c r="K1" s="261"/>
      <c r="L1" s="267" t="s">
        <v>21</v>
      </c>
      <c r="M1" s="259"/>
      <c r="N1" s="261"/>
      <c r="O1" s="267" t="s">
        <v>39</v>
      </c>
      <c r="P1" s="259"/>
      <c r="Q1" s="261"/>
      <c r="R1" s="267" t="s">
        <v>37</v>
      </c>
      <c r="S1" s="259"/>
      <c r="T1" s="261"/>
      <c r="U1" s="268" t="s">
        <v>22</v>
      </c>
      <c r="V1" s="259" t="s">
        <v>23</v>
      </c>
      <c r="W1" s="259" t="s">
        <v>24</v>
      </c>
      <c r="X1" s="259"/>
      <c r="Y1" s="259"/>
      <c r="Z1" s="261"/>
    </row>
    <row r="2" spans="1:26" ht="27.75" customHeight="1" thickBot="1" x14ac:dyDescent="0.35">
      <c r="A2" s="296"/>
      <c r="B2" s="297"/>
      <c r="C2" s="244" t="str">
        <f>B3</f>
        <v>Kolín A</v>
      </c>
      <c r="D2" s="260"/>
      <c r="E2" s="262"/>
      <c r="F2" s="244" t="str">
        <f>B4</f>
        <v>Kolín B</v>
      </c>
      <c r="G2" s="260"/>
      <c r="H2" s="262"/>
      <c r="I2" s="244" t="str">
        <f>B5</f>
        <v>Lanškroun A</v>
      </c>
      <c r="J2" s="260"/>
      <c r="K2" s="262"/>
      <c r="L2" s="244" t="str">
        <f>B6</f>
        <v>Volejbal Ostrava A</v>
      </c>
      <c r="M2" s="260"/>
      <c r="N2" s="262"/>
      <c r="O2" s="244" t="str">
        <f>B7</f>
        <v>Lanškroun B</v>
      </c>
      <c r="P2" s="260"/>
      <c r="Q2" s="262"/>
      <c r="R2" s="244" t="str">
        <f>B8</f>
        <v>Kolín C</v>
      </c>
      <c r="S2" s="260"/>
      <c r="T2" s="262"/>
      <c r="U2" s="269"/>
      <c r="V2" s="260"/>
      <c r="W2" s="260"/>
      <c r="X2" s="260"/>
      <c r="Y2" s="260"/>
      <c r="Z2" s="262"/>
    </row>
    <row r="3" spans="1:26" ht="27.75" customHeight="1" x14ac:dyDescent="0.3">
      <c r="A3" s="18" t="s">
        <v>18</v>
      </c>
      <c r="B3" s="19" t="s">
        <v>43</v>
      </c>
      <c r="C3" s="101"/>
      <c r="D3" s="100"/>
      <c r="E3" s="99"/>
      <c r="F3" s="23">
        <v>20</v>
      </c>
      <c r="G3" s="26" t="s">
        <v>26</v>
      </c>
      <c r="H3" s="25">
        <v>13</v>
      </c>
      <c r="I3" s="23">
        <v>25</v>
      </c>
      <c r="J3" s="24" t="s">
        <v>26</v>
      </c>
      <c r="K3" s="25">
        <v>13</v>
      </c>
      <c r="L3" s="23">
        <v>32</v>
      </c>
      <c r="M3" s="24" t="s">
        <v>26</v>
      </c>
      <c r="N3" s="25">
        <v>7</v>
      </c>
      <c r="O3" s="23">
        <v>37</v>
      </c>
      <c r="P3" s="24" t="s">
        <v>26</v>
      </c>
      <c r="Q3" s="25">
        <v>7</v>
      </c>
      <c r="R3" s="23">
        <v>16</v>
      </c>
      <c r="S3" s="24" t="s">
        <v>26</v>
      </c>
      <c r="T3" s="25">
        <v>8</v>
      </c>
      <c r="U3" s="98">
        <f t="shared" ref="U3:U8" si="0">SUM(IF(C3&gt;E3,1,0),IF(F3&gt;H3,1,0),IF(I3&gt;K3,1,0),IF(L3&gt;N3,1,0),IF(O3&gt;Q3,1,0),IF(R3&gt;T3,1,0))</f>
        <v>5</v>
      </c>
      <c r="V3" s="50">
        <v>1</v>
      </c>
      <c r="W3" s="26">
        <f t="shared" ref="W3:W8" si="1">C3+F3+I3+L3+O3+R3</f>
        <v>130</v>
      </c>
      <c r="X3" s="26" t="s">
        <v>26</v>
      </c>
      <c r="Y3" s="26">
        <f t="shared" ref="Y3:Y8" si="2">E3+H3+K3+N3+Q3+T3</f>
        <v>48</v>
      </c>
      <c r="Z3" s="27">
        <f t="shared" ref="Z3:Z8" si="3">W3/Y3</f>
        <v>2.7083333333333335</v>
      </c>
    </row>
    <row r="4" spans="1:26" ht="27.75" customHeight="1" x14ac:dyDescent="0.3">
      <c r="A4" s="34" t="s">
        <v>19</v>
      </c>
      <c r="B4" s="97" t="s">
        <v>49</v>
      </c>
      <c r="C4" s="95">
        <f>H3</f>
        <v>13</v>
      </c>
      <c r="D4" s="52" t="s">
        <v>26</v>
      </c>
      <c r="E4" s="94">
        <f>F3</f>
        <v>20</v>
      </c>
      <c r="F4" s="93"/>
      <c r="G4" s="92"/>
      <c r="H4" s="91"/>
      <c r="I4" s="90">
        <v>14</v>
      </c>
      <c r="J4" s="45" t="s">
        <v>26</v>
      </c>
      <c r="K4" s="89">
        <v>16</v>
      </c>
      <c r="L4" s="90">
        <v>19</v>
      </c>
      <c r="M4" s="54" t="s">
        <v>26</v>
      </c>
      <c r="N4" s="89">
        <v>20</v>
      </c>
      <c r="O4" s="90">
        <v>17</v>
      </c>
      <c r="P4" s="54" t="s">
        <v>26</v>
      </c>
      <c r="Q4" s="89">
        <v>12</v>
      </c>
      <c r="R4" s="90">
        <v>16</v>
      </c>
      <c r="S4" s="54" t="s">
        <v>26</v>
      </c>
      <c r="T4" s="89">
        <v>10</v>
      </c>
      <c r="U4" s="88">
        <f t="shared" si="0"/>
        <v>2</v>
      </c>
      <c r="V4" s="87">
        <v>3</v>
      </c>
      <c r="W4" s="45">
        <f t="shared" si="1"/>
        <v>79</v>
      </c>
      <c r="X4" s="45" t="s">
        <v>26</v>
      </c>
      <c r="Y4" s="45">
        <f t="shared" si="2"/>
        <v>78</v>
      </c>
      <c r="Z4" s="46">
        <f t="shared" si="3"/>
        <v>1.0128205128205128</v>
      </c>
    </row>
    <row r="5" spans="1:26" ht="27.75" customHeight="1" x14ac:dyDescent="0.3">
      <c r="A5" s="34" t="s">
        <v>20</v>
      </c>
      <c r="B5" s="97" t="s">
        <v>54</v>
      </c>
      <c r="C5" s="95">
        <f>K3</f>
        <v>13</v>
      </c>
      <c r="D5" s="96" t="s">
        <v>26</v>
      </c>
      <c r="E5" s="94">
        <f>I3</f>
        <v>25</v>
      </c>
      <c r="F5" s="95">
        <f>K4</f>
        <v>16</v>
      </c>
      <c r="G5" s="52" t="s">
        <v>26</v>
      </c>
      <c r="H5" s="94">
        <f>I4</f>
        <v>14</v>
      </c>
      <c r="I5" s="93"/>
      <c r="J5" s="92"/>
      <c r="K5" s="91"/>
      <c r="L5" s="90">
        <v>28</v>
      </c>
      <c r="M5" s="45" t="s">
        <v>26</v>
      </c>
      <c r="N5" s="89">
        <v>15</v>
      </c>
      <c r="O5" s="90">
        <v>26</v>
      </c>
      <c r="P5" s="54" t="s">
        <v>26</v>
      </c>
      <c r="Q5" s="89">
        <v>9</v>
      </c>
      <c r="R5" s="90">
        <v>25</v>
      </c>
      <c r="S5" s="54" t="s">
        <v>26</v>
      </c>
      <c r="T5" s="89">
        <v>11</v>
      </c>
      <c r="U5" s="88">
        <f t="shared" si="0"/>
        <v>4</v>
      </c>
      <c r="V5" s="87">
        <v>2</v>
      </c>
      <c r="W5" s="45">
        <f t="shared" si="1"/>
        <v>108</v>
      </c>
      <c r="X5" s="45" t="s">
        <v>26</v>
      </c>
      <c r="Y5" s="45">
        <f t="shared" si="2"/>
        <v>74</v>
      </c>
      <c r="Z5" s="46">
        <f t="shared" si="3"/>
        <v>1.4594594594594594</v>
      </c>
    </row>
    <row r="6" spans="1:26" ht="27.75" customHeight="1" x14ac:dyDescent="0.3">
      <c r="A6" s="34" t="s">
        <v>21</v>
      </c>
      <c r="B6" s="97" t="s">
        <v>41</v>
      </c>
      <c r="C6" s="95">
        <f>N3</f>
        <v>7</v>
      </c>
      <c r="D6" s="96" t="s">
        <v>26</v>
      </c>
      <c r="E6" s="94">
        <f>L3</f>
        <v>32</v>
      </c>
      <c r="F6" s="95">
        <f>N4</f>
        <v>20</v>
      </c>
      <c r="G6" s="96" t="s">
        <v>26</v>
      </c>
      <c r="H6" s="94">
        <f>L4</f>
        <v>19</v>
      </c>
      <c r="I6" s="95">
        <f>N5</f>
        <v>15</v>
      </c>
      <c r="J6" s="52" t="s">
        <v>26</v>
      </c>
      <c r="K6" s="94">
        <f>L5</f>
        <v>28</v>
      </c>
      <c r="L6" s="93"/>
      <c r="M6" s="92"/>
      <c r="N6" s="91"/>
      <c r="O6" s="90">
        <v>12</v>
      </c>
      <c r="P6" s="45" t="s">
        <v>26</v>
      </c>
      <c r="Q6" s="89">
        <v>16</v>
      </c>
      <c r="R6" s="90">
        <v>17</v>
      </c>
      <c r="S6" s="54" t="s">
        <v>26</v>
      </c>
      <c r="T6" s="89">
        <v>18</v>
      </c>
      <c r="U6" s="88">
        <f t="shared" si="0"/>
        <v>1</v>
      </c>
      <c r="V6" s="87">
        <v>5</v>
      </c>
      <c r="W6" s="45">
        <f t="shared" si="1"/>
        <v>71</v>
      </c>
      <c r="X6" s="45" t="s">
        <v>26</v>
      </c>
      <c r="Y6" s="45">
        <f t="shared" si="2"/>
        <v>113</v>
      </c>
      <c r="Z6" s="46">
        <f t="shared" si="3"/>
        <v>0.62831858407079644</v>
      </c>
    </row>
    <row r="7" spans="1:26" ht="27.75" customHeight="1" x14ac:dyDescent="0.3">
      <c r="A7" s="34" t="s">
        <v>39</v>
      </c>
      <c r="B7" s="97" t="s">
        <v>48</v>
      </c>
      <c r="C7" s="95">
        <f>Q3</f>
        <v>7</v>
      </c>
      <c r="D7" s="96" t="s">
        <v>26</v>
      </c>
      <c r="E7" s="94">
        <f>O3</f>
        <v>37</v>
      </c>
      <c r="F7" s="95">
        <f>Q4</f>
        <v>12</v>
      </c>
      <c r="G7" s="96" t="s">
        <v>26</v>
      </c>
      <c r="H7" s="94">
        <f>O4</f>
        <v>17</v>
      </c>
      <c r="I7" s="95">
        <f>Q5</f>
        <v>9</v>
      </c>
      <c r="J7" s="96" t="s">
        <v>26</v>
      </c>
      <c r="K7" s="94">
        <f>O5</f>
        <v>26</v>
      </c>
      <c r="L7" s="95">
        <f>Q6</f>
        <v>16</v>
      </c>
      <c r="M7" s="52" t="s">
        <v>26</v>
      </c>
      <c r="N7" s="94">
        <f>O6</f>
        <v>12</v>
      </c>
      <c r="O7" s="93"/>
      <c r="P7" s="92"/>
      <c r="Q7" s="91"/>
      <c r="R7" s="90">
        <v>11</v>
      </c>
      <c r="S7" s="45" t="s">
        <v>26</v>
      </c>
      <c r="T7" s="89">
        <v>18</v>
      </c>
      <c r="U7" s="88">
        <f t="shared" si="0"/>
        <v>1</v>
      </c>
      <c r="V7" s="87">
        <v>6</v>
      </c>
      <c r="W7" s="45">
        <f t="shared" si="1"/>
        <v>55</v>
      </c>
      <c r="X7" s="45" t="s">
        <v>26</v>
      </c>
      <c r="Y7" s="45">
        <f t="shared" si="2"/>
        <v>110</v>
      </c>
      <c r="Z7" s="46">
        <f t="shared" si="3"/>
        <v>0.5</v>
      </c>
    </row>
    <row r="8" spans="1:26" ht="27.75" customHeight="1" thickBot="1" x14ac:dyDescent="0.35">
      <c r="A8" s="17" t="s">
        <v>37</v>
      </c>
      <c r="B8" s="55" t="s">
        <v>55</v>
      </c>
      <c r="C8" s="56">
        <f>T3</f>
        <v>8</v>
      </c>
      <c r="D8" s="57" t="s">
        <v>26</v>
      </c>
      <c r="E8" s="58">
        <f>R3</f>
        <v>16</v>
      </c>
      <c r="F8" s="56">
        <f>T4</f>
        <v>10</v>
      </c>
      <c r="G8" s="57" t="s">
        <v>26</v>
      </c>
      <c r="H8" s="58">
        <f>R4</f>
        <v>16</v>
      </c>
      <c r="I8" s="56">
        <f>T5</f>
        <v>11</v>
      </c>
      <c r="J8" s="57" t="s">
        <v>26</v>
      </c>
      <c r="K8" s="58">
        <f>R5</f>
        <v>25</v>
      </c>
      <c r="L8" s="56">
        <f>T6</f>
        <v>18</v>
      </c>
      <c r="M8" s="57" t="s">
        <v>26</v>
      </c>
      <c r="N8" s="58">
        <f>R6</f>
        <v>17</v>
      </c>
      <c r="O8" s="56">
        <f>T7</f>
        <v>18</v>
      </c>
      <c r="P8" s="86" t="s">
        <v>26</v>
      </c>
      <c r="Q8" s="58">
        <f>R7</f>
        <v>11</v>
      </c>
      <c r="R8" s="85"/>
      <c r="S8" s="84"/>
      <c r="T8" s="83"/>
      <c r="U8" s="82">
        <f t="shared" si="0"/>
        <v>2</v>
      </c>
      <c r="V8" s="81">
        <v>4</v>
      </c>
      <c r="W8" s="80">
        <f t="shared" si="1"/>
        <v>65</v>
      </c>
      <c r="X8" s="80" t="s">
        <v>26</v>
      </c>
      <c r="Y8" s="80">
        <f t="shared" si="2"/>
        <v>85</v>
      </c>
      <c r="Z8" s="79">
        <f t="shared" si="3"/>
        <v>0.76470588235294112</v>
      </c>
    </row>
  </sheetData>
  <mergeCells count="16">
    <mergeCell ref="A1:B2"/>
    <mergeCell ref="C1:E1"/>
    <mergeCell ref="F1:H1"/>
    <mergeCell ref="I1:K1"/>
    <mergeCell ref="L1:N1"/>
    <mergeCell ref="U1:U2"/>
    <mergeCell ref="V1:V2"/>
    <mergeCell ref="W1:Z2"/>
    <mergeCell ref="C2:E2"/>
    <mergeCell ref="F2:H2"/>
    <mergeCell ref="I2:K2"/>
    <mergeCell ref="L2:N2"/>
    <mergeCell ref="O2:Q2"/>
    <mergeCell ref="R2:T2"/>
    <mergeCell ref="O1:Q1"/>
    <mergeCell ref="R1:T1"/>
  </mergeCells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78d5b5f-3197-40cc-8aa6-dea4f5bb27cc" xsi:nil="true"/>
    <lcf76f155ced4ddcb4097134ff3c332f xmlns="93b6501b-ef56-4d33-beda-66d1403e3c2d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D8280791DF9154CA811B8FF09129A7D" ma:contentTypeVersion="11" ma:contentTypeDescription="Vytvoří nový dokument" ma:contentTypeScope="" ma:versionID="dcff4a55f33310d89ed3ec774fc7ddd2">
  <xsd:schema xmlns:xsd="http://www.w3.org/2001/XMLSchema" xmlns:xs="http://www.w3.org/2001/XMLSchema" xmlns:p="http://schemas.microsoft.com/office/2006/metadata/properties" xmlns:ns2="93b6501b-ef56-4d33-beda-66d1403e3c2d" xmlns:ns3="578d5b5f-3197-40cc-8aa6-dea4f5bb27cc" targetNamespace="http://schemas.microsoft.com/office/2006/metadata/properties" ma:root="true" ma:fieldsID="4f48f3ee4be15fc3ab85b813a5932146" ns2:_="" ns3:_="">
    <xsd:import namespace="93b6501b-ef56-4d33-beda-66d1403e3c2d"/>
    <xsd:import namespace="578d5b5f-3197-40cc-8aa6-dea4f5bb27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b6501b-ef56-4d33-beda-66d1403e3c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Značky obrázků" ma:readOnly="false" ma:fieldId="{5cf76f15-5ced-4ddc-b409-7134ff3c332f}" ma:taxonomyMulti="true" ma:sspId="d3ebf019-6563-483b-a5d0-45dde28b63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8d5b5f-3197-40cc-8aa6-dea4f5bb27c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162ce235-6b08-4b9b-b96c-3ee299b976a7}" ma:internalName="TaxCatchAll" ma:showField="CatchAllData" ma:web="578d5b5f-3197-40cc-8aa6-dea4f5bb27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4519600-C5C0-4315-99CB-E02B13447CE9}">
  <ds:schemaRefs>
    <ds:schemaRef ds:uri="578d5b5f-3197-40cc-8aa6-dea4f5bb27cc"/>
    <ds:schemaRef ds:uri="http://purl.org/dc/elements/1.1/"/>
    <ds:schemaRef ds:uri="http://schemas.microsoft.com/office/infopath/2007/PartnerControls"/>
    <ds:schemaRef ds:uri="http://purl.org/dc/terms/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93b6501b-ef56-4d33-beda-66d1403e3c2d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AC43405-7156-41CC-B308-35F712D26F9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713921F-C13C-4A5F-8257-15C52173592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3b6501b-ef56-4d33-beda-66d1403e3c2d"/>
    <ds:schemaRef ds:uri="578d5b5f-3197-40cc-8aa6-dea4f5bb27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54</vt:i4>
      </vt:variant>
    </vt:vector>
  </HeadingPairs>
  <TitlesOfParts>
    <vt:vector size="54" baseType="lpstr">
      <vt:lpstr>Informace</vt:lpstr>
      <vt:lpstr>fotografie</vt:lpstr>
      <vt:lpstr>tisková zpráva</vt:lpstr>
      <vt:lpstr>hromadná soupiska</vt:lpstr>
      <vt:lpstr>systém hry_žlutá</vt:lpstr>
      <vt:lpstr>žlutá_A</vt:lpstr>
      <vt:lpstr>žlutá_B</vt:lpstr>
      <vt:lpstr>žlutá_C</vt:lpstr>
      <vt:lpstr>žlutá_F1</vt:lpstr>
      <vt:lpstr>žlutá_F2</vt:lpstr>
      <vt:lpstr>žlutá_F3</vt:lpstr>
      <vt:lpstr>systém hry_oranžová</vt:lpstr>
      <vt:lpstr>oranžová_A</vt:lpstr>
      <vt:lpstr>oranžová_B</vt:lpstr>
      <vt:lpstr>oranžová_C</vt:lpstr>
      <vt:lpstr>oranžová_D</vt:lpstr>
      <vt:lpstr>oranžová_W</vt:lpstr>
      <vt:lpstr>oranžová_X</vt:lpstr>
      <vt:lpstr>oranžová_Y</vt:lpstr>
      <vt:lpstr>oranžová_Z</vt:lpstr>
      <vt:lpstr>oranžová_F1</vt:lpstr>
      <vt:lpstr>oranžová_F2</vt:lpstr>
      <vt:lpstr>oranžová_F3</vt:lpstr>
      <vt:lpstr>oranžová_F4</vt:lpstr>
      <vt:lpstr>systém hry_OČ</vt:lpstr>
      <vt:lpstr>oranžovo-červená</vt:lpstr>
      <vt:lpstr>oranžovo-červená_F</vt:lpstr>
      <vt:lpstr>oranžovo-červená_Ú</vt:lpstr>
      <vt:lpstr>systém hry_červená</vt:lpstr>
      <vt:lpstr>červená_A</vt:lpstr>
      <vt:lpstr>červená_B</vt:lpstr>
      <vt:lpstr>červená_X</vt:lpstr>
      <vt:lpstr>červená_Y</vt:lpstr>
      <vt:lpstr>červená_F</vt:lpstr>
      <vt:lpstr>červená_Ú</vt:lpstr>
      <vt:lpstr>systém hry_zelená</vt:lpstr>
      <vt:lpstr>zelená</vt:lpstr>
      <vt:lpstr>Zelená_1-3</vt:lpstr>
      <vt:lpstr>Zelená_4-6</vt:lpstr>
      <vt:lpstr>systém hry_modrá</vt:lpstr>
      <vt:lpstr>modrá_ch_A</vt:lpstr>
      <vt:lpstr>modrá_ch_B</vt:lpstr>
      <vt:lpstr>modrá_ch_A2</vt:lpstr>
      <vt:lpstr>modrá_ch_výsledné pořadí</vt:lpstr>
      <vt:lpstr>systém hry_Md</vt:lpstr>
      <vt:lpstr>modrá_d_A</vt:lpstr>
      <vt:lpstr>modrá_d_B</vt:lpstr>
      <vt:lpstr>modrá_d_C</vt:lpstr>
      <vt:lpstr>modrá_d_X</vt:lpstr>
      <vt:lpstr>modrá_d_Y</vt:lpstr>
      <vt:lpstr>modrá_d_Z</vt:lpstr>
      <vt:lpstr>Modrá_d_F1</vt:lpstr>
      <vt:lpstr>Modrá_d_F2</vt:lpstr>
      <vt:lpstr>Modrá_d_F3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PC02</dc:creator>
  <cp:lastModifiedBy>Nikola  Němcová</cp:lastModifiedBy>
  <cp:lastPrinted>2023-06-05T21:25:27Z</cp:lastPrinted>
  <dcterms:created xsi:type="dcterms:W3CDTF">2023-06-05T17:08:29Z</dcterms:created>
  <dcterms:modified xsi:type="dcterms:W3CDTF">2023-06-05T21:26:39Z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0x0101002D8280791DF9154CA811B8FF09129A7D</vt:lpwstr>
  </property>
  <property fmtid="{D5CDD505-2E9C-101B-9397-08002B2CF9AE}" pid="3" name="MediaServiceImageTags">
    <vt:lpwstr/>
  </property>
</Properties>
</file>