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EJBAL\TURNAJE\ČERVEN\Výsledky_Zhodnocení\2023\"/>
    </mc:Choice>
  </mc:AlternateContent>
  <xr:revisionPtr revIDLastSave="0" documentId="13_ncr:1_{5EFBBDAF-5D17-4F98-AF82-58CE7B9AFD3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eznam družstev" sheetId="14" r:id="rId1"/>
    <sheet name="juniorky-kurty-5+5" sheetId="15" r:id="rId2"/>
    <sheet name="Pořadí utkání-NEDĚLE" sheetId="11" r:id="rId3"/>
  </sheets>
  <definedNames>
    <definedName name="_xlnm.Print_Area" localSheetId="1">'juniorky-kurty-5+5'!$A$2:$AU$67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15" l="1"/>
  <c r="AP59" i="15"/>
  <c r="O36" i="15"/>
  <c r="O8" i="15"/>
  <c r="O9" i="15"/>
  <c r="L42" i="15"/>
  <c r="K39" i="15"/>
  <c r="I39" i="15"/>
  <c r="I38" i="15"/>
  <c r="K38" i="15"/>
  <c r="O11" i="15"/>
  <c r="O10" i="15"/>
  <c r="O13" i="15"/>
  <c r="O12" i="15"/>
  <c r="H27" i="15" s="1"/>
  <c r="O14" i="15"/>
  <c r="O15" i="15"/>
  <c r="O16" i="15"/>
  <c r="K26" i="15" s="1"/>
  <c r="O17" i="15"/>
  <c r="O19" i="15"/>
  <c r="N24" i="15" s="1"/>
  <c r="O20" i="15"/>
  <c r="O23" i="15" s="1"/>
  <c r="O21" i="15"/>
  <c r="O22" i="15"/>
  <c r="Q9" i="15"/>
  <c r="H25" i="15"/>
  <c r="N9" i="15"/>
  <c r="F19" i="15" s="1"/>
  <c r="L9" i="15"/>
  <c r="H19" i="15" s="1"/>
  <c r="K9" i="15"/>
  <c r="I9" i="15"/>
  <c r="C9" i="15"/>
  <c r="E9" i="15"/>
  <c r="Q4" i="15"/>
  <c r="C24" i="15" s="1"/>
  <c r="O4" i="15"/>
  <c r="N4" i="15"/>
  <c r="L4" i="15"/>
  <c r="E19" i="15" s="1"/>
  <c r="I4" i="15"/>
  <c r="F4" i="15"/>
  <c r="H47" i="15"/>
  <c r="F47" i="15"/>
  <c r="I47" i="15"/>
  <c r="Q37" i="15"/>
  <c r="O37" i="15"/>
  <c r="N37" i="15"/>
  <c r="L37" i="15"/>
  <c r="K37" i="15"/>
  <c r="I37" i="15"/>
  <c r="Q32" i="15"/>
  <c r="C52" i="15" s="1"/>
  <c r="O32" i="15"/>
  <c r="N32" i="15"/>
  <c r="C47" i="15" s="1"/>
  <c r="L32" i="15"/>
  <c r="K32" i="15"/>
  <c r="C42" i="15" s="1"/>
  <c r="I32" i="15"/>
  <c r="E42" i="15"/>
  <c r="L38" i="15"/>
  <c r="I40" i="15"/>
  <c r="O34" i="15"/>
  <c r="O33" i="15"/>
  <c r="N34" i="15"/>
  <c r="N33" i="15"/>
  <c r="L35" i="15"/>
  <c r="L33" i="15"/>
  <c r="L36" i="15" s="1"/>
  <c r="L34" i="15"/>
  <c r="F32" i="15"/>
  <c r="Q14" i="15"/>
  <c r="I24" i="15"/>
  <c r="F14" i="15"/>
  <c r="H14" i="15"/>
  <c r="F15" i="15"/>
  <c r="I6" i="15"/>
  <c r="I5" i="15"/>
  <c r="F6" i="15"/>
  <c r="F5" i="15"/>
  <c r="O6" i="15"/>
  <c r="E26" i="15" s="1"/>
  <c r="O5" i="15"/>
  <c r="E25" i="15" s="1"/>
  <c r="L6" i="15"/>
  <c r="E21" i="15" s="1"/>
  <c r="L5" i="15"/>
  <c r="L8" i="15" s="1"/>
  <c r="N6" i="15"/>
  <c r="C21" i="15" s="1"/>
  <c r="N5" i="15"/>
  <c r="C20" i="15" s="1"/>
  <c r="N10" i="15"/>
  <c r="F20" i="15" s="1"/>
  <c r="N11" i="15"/>
  <c r="L11" i="15"/>
  <c r="H21" i="15" s="1"/>
  <c r="L10" i="15"/>
  <c r="K11" i="15"/>
  <c r="K10" i="15"/>
  <c r="K13" i="15"/>
  <c r="I11" i="15"/>
  <c r="H16" i="15" s="1"/>
  <c r="I10" i="15"/>
  <c r="AR4" i="15"/>
  <c r="AR5" i="15"/>
  <c r="AR6" i="15"/>
  <c r="AR7" i="15"/>
  <c r="AR8" i="15"/>
  <c r="AR9" i="15"/>
  <c r="AR10" i="15"/>
  <c r="AR11" i="15"/>
  <c r="AR12" i="15"/>
  <c r="AP4" i="15"/>
  <c r="AP5" i="15"/>
  <c r="AP6" i="15"/>
  <c r="AP7" i="15"/>
  <c r="AP8" i="15"/>
  <c r="AP9" i="15"/>
  <c r="AP10" i="15"/>
  <c r="AP11" i="15"/>
  <c r="AP12" i="15"/>
  <c r="N13" i="15" s="1"/>
  <c r="AR3" i="15"/>
  <c r="AP3" i="15"/>
  <c r="AR32" i="15"/>
  <c r="AR33" i="15"/>
  <c r="AR34" i="15"/>
  <c r="AR35" i="15"/>
  <c r="AR36" i="15"/>
  <c r="AR37" i="15"/>
  <c r="AR38" i="15"/>
  <c r="AR39" i="15"/>
  <c r="AR40" i="15"/>
  <c r="AR31" i="15"/>
  <c r="AP32" i="15"/>
  <c r="AP33" i="15"/>
  <c r="AP34" i="15"/>
  <c r="AP35" i="15"/>
  <c r="AP36" i="15"/>
  <c r="AP37" i="15"/>
  <c r="AP38" i="15"/>
  <c r="AP39" i="15"/>
  <c r="AP40" i="15"/>
  <c r="AP31" i="15"/>
  <c r="B24" i="15"/>
  <c r="AA11" i="15" s="1"/>
  <c r="B19" i="15"/>
  <c r="AA12" i="15" s="1"/>
  <c r="B14" i="15"/>
  <c r="AA4" i="15" s="1"/>
  <c r="B9" i="15"/>
  <c r="AA3" i="15" s="1"/>
  <c r="B4" i="15"/>
  <c r="AC11" i="15" s="1"/>
  <c r="Q22" i="15"/>
  <c r="L27" i="15" s="1"/>
  <c r="N27" i="15"/>
  <c r="Q21" i="15"/>
  <c r="L26" i="15" s="1"/>
  <c r="N26" i="15"/>
  <c r="Q20" i="15"/>
  <c r="L25" i="15" s="1"/>
  <c r="Q19" i="15"/>
  <c r="L24" i="15" s="1"/>
  <c r="I19" i="15"/>
  <c r="Q17" i="15"/>
  <c r="I27" i="15" s="1"/>
  <c r="K27" i="15"/>
  <c r="N17" i="15"/>
  <c r="I22" i="15" s="1"/>
  <c r="L17" i="15"/>
  <c r="K22" i="15" s="1"/>
  <c r="H17" i="15"/>
  <c r="Q16" i="15"/>
  <c r="I26" i="15" s="1"/>
  <c r="N16" i="15"/>
  <c r="I21" i="15" s="1"/>
  <c r="L16" i="15"/>
  <c r="K21" i="15" s="1"/>
  <c r="Q15" i="15"/>
  <c r="I25" i="15" s="1"/>
  <c r="N15" i="15"/>
  <c r="I20" i="15" s="1"/>
  <c r="I23" i="15" s="1"/>
  <c r="L15" i="15"/>
  <c r="K24" i="15"/>
  <c r="N14" i="15"/>
  <c r="L14" i="15"/>
  <c r="K19" i="15" s="1"/>
  <c r="I2" i="15"/>
  <c r="AC12" i="15"/>
  <c r="Q12" i="15"/>
  <c r="F27" i="15" s="1"/>
  <c r="N12" i="15"/>
  <c r="F22" i="15" s="1"/>
  <c r="L12" i="15"/>
  <c r="H22" i="15" s="1"/>
  <c r="K12" i="15"/>
  <c r="F17" i="15" s="1"/>
  <c r="I12" i="15"/>
  <c r="Q11" i="15"/>
  <c r="F26" i="15" s="1"/>
  <c r="H26" i="15"/>
  <c r="F21" i="15"/>
  <c r="F16" i="15"/>
  <c r="AA10" i="15"/>
  <c r="Q10" i="15"/>
  <c r="H20" i="15"/>
  <c r="H15" i="15"/>
  <c r="H24" i="15"/>
  <c r="Q7" i="15"/>
  <c r="C27" i="15" s="1"/>
  <c r="E27" i="15"/>
  <c r="N7" i="15"/>
  <c r="C22" i="15" s="1"/>
  <c r="L7" i="15"/>
  <c r="E22" i="15" s="1"/>
  <c r="K7" i="15"/>
  <c r="C17" i="15" s="1"/>
  <c r="I7" i="15"/>
  <c r="E17" i="15" s="1"/>
  <c r="H7" i="15"/>
  <c r="C12" i="15" s="1"/>
  <c r="F7" i="15"/>
  <c r="E12" i="15" s="1"/>
  <c r="Q6" i="15"/>
  <c r="C26" i="15" s="1"/>
  <c r="K6" i="15"/>
  <c r="C16" i="15" s="1"/>
  <c r="E16" i="15"/>
  <c r="H6" i="15"/>
  <c r="C11" i="15" s="1"/>
  <c r="E11" i="15"/>
  <c r="AC5" i="15"/>
  <c r="Q5" i="15"/>
  <c r="C25" i="15" s="1"/>
  <c r="K5" i="15"/>
  <c r="K8" i="15" s="1"/>
  <c r="H5" i="15"/>
  <c r="C10" i="15" s="1"/>
  <c r="E10" i="15"/>
  <c r="E24" i="15"/>
  <c r="C19" i="15"/>
  <c r="K4" i="15"/>
  <c r="C14" i="15" s="1"/>
  <c r="E14" i="15"/>
  <c r="H4" i="15"/>
  <c r="F2" i="15"/>
  <c r="O2" i="15" l="1"/>
  <c r="AA7" i="15"/>
  <c r="AC4" i="15"/>
  <c r="AC7" i="15"/>
  <c r="C28" i="15"/>
  <c r="O18" i="15"/>
  <c r="N25" i="15"/>
  <c r="E20" i="15"/>
  <c r="E23" i="15" s="1"/>
  <c r="Q23" i="15"/>
  <c r="Q13" i="15"/>
  <c r="F18" i="15"/>
  <c r="I8" i="15"/>
  <c r="L2" i="15"/>
  <c r="AC9" i="15"/>
  <c r="E28" i="15"/>
  <c r="E13" i="15"/>
  <c r="R19" i="15"/>
  <c r="U19" i="15" s="1"/>
  <c r="F25" i="15"/>
  <c r="F28" i="15" s="1"/>
  <c r="AA6" i="15"/>
  <c r="C15" i="15"/>
  <c r="C18" i="15" s="1"/>
  <c r="K25" i="15"/>
  <c r="K28" i="15" s="1"/>
  <c r="AC3" i="15"/>
  <c r="N18" i="15"/>
  <c r="C23" i="15"/>
  <c r="I13" i="15"/>
  <c r="L18" i="15"/>
  <c r="N28" i="15"/>
  <c r="E15" i="15"/>
  <c r="E18" i="15" s="1"/>
  <c r="L28" i="15"/>
  <c r="F23" i="15"/>
  <c r="I28" i="15"/>
  <c r="C13" i="15"/>
  <c r="H28" i="15"/>
  <c r="T24" i="15"/>
  <c r="H23" i="15"/>
  <c r="T9" i="15"/>
  <c r="T19" i="15"/>
  <c r="H18" i="15"/>
  <c r="R14" i="15"/>
  <c r="U14" i="15" s="1"/>
  <c r="L13" i="15"/>
  <c r="R12" i="15" s="1"/>
  <c r="Q8" i="15"/>
  <c r="AA9" i="15"/>
  <c r="Q18" i="15"/>
  <c r="N8" i="15"/>
  <c r="AA5" i="15"/>
  <c r="F8" i="15"/>
  <c r="AA8" i="15"/>
  <c r="C2" i="15"/>
  <c r="R4" i="15"/>
  <c r="U4" i="15" s="1"/>
  <c r="AC10" i="15"/>
  <c r="K20" i="15"/>
  <c r="K23" i="15" s="1"/>
  <c r="F24" i="15"/>
  <c r="R24" i="15" s="1"/>
  <c r="U24" i="15" s="1"/>
  <c r="H8" i="15"/>
  <c r="T4" i="15"/>
  <c r="AC6" i="15"/>
  <c r="R9" i="15"/>
  <c r="U9" i="15" s="1"/>
  <c r="T14" i="15"/>
  <c r="AC8" i="15"/>
  <c r="T7" i="15" l="1"/>
  <c r="R7" i="15"/>
  <c r="T12" i="15"/>
  <c r="R27" i="15"/>
  <c r="T27" i="15"/>
  <c r="R17" i="15"/>
  <c r="T22" i="15"/>
  <c r="R22" i="15"/>
  <c r="T17" i="15"/>
  <c r="V4" i="15" l="1"/>
  <c r="V24" i="15"/>
  <c r="V9" i="15"/>
  <c r="V19" i="15"/>
  <c r="V14" i="15"/>
  <c r="B52" i="15" l="1"/>
  <c r="AA34" i="15" s="1"/>
  <c r="B47" i="15"/>
  <c r="AA40" i="15" s="1"/>
  <c r="B42" i="15"/>
  <c r="I30" i="15" s="1"/>
  <c r="B37" i="15"/>
  <c r="AA38" i="15" s="1"/>
  <c r="B32" i="15"/>
  <c r="AC39" i="15" s="1"/>
  <c r="Q50" i="15"/>
  <c r="L55" i="15" s="1"/>
  <c r="O50" i="15"/>
  <c r="N55" i="15" s="1"/>
  <c r="Q49" i="15"/>
  <c r="L54" i="15" s="1"/>
  <c r="O49" i="15"/>
  <c r="N54" i="15" s="1"/>
  <c r="Q48" i="15"/>
  <c r="L53" i="15" s="1"/>
  <c r="O48" i="15"/>
  <c r="N53" i="15" s="1"/>
  <c r="Q47" i="15"/>
  <c r="L52" i="15" s="1"/>
  <c r="O47" i="15"/>
  <c r="N52" i="15" s="1"/>
  <c r="Q45" i="15"/>
  <c r="I55" i="15" s="1"/>
  <c r="O45" i="15"/>
  <c r="K55" i="15" s="1"/>
  <c r="N45" i="15"/>
  <c r="I50" i="15" s="1"/>
  <c r="L45" i="15"/>
  <c r="K50" i="15" s="1"/>
  <c r="Q44" i="15"/>
  <c r="I54" i="15" s="1"/>
  <c r="O44" i="15"/>
  <c r="K54" i="15" s="1"/>
  <c r="N44" i="15"/>
  <c r="I49" i="15" s="1"/>
  <c r="L44" i="15"/>
  <c r="K49" i="15" s="1"/>
  <c r="Q43" i="15"/>
  <c r="O43" i="15"/>
  <c r="K53" i="15" s="1"/>
  <c r="N43" i="15"/>
  <c r="I48" i="15" s="1"/>
  <c r="L43" i="15"/>
  <c r="K48" i="15" s="1"/>
  <c r="Q42" i="15"/>
  <c r="O42" i="15"/>
  <c r="K52" i="15" s="1"/>
  <c r="N42" i="15"/>
  <c r="K47" i="15"/>
  <c r="N41" i="15"/>
  <c r="Q40" i="15"/>
  <c r="F55" i="15" s="1"/>
  <c r="O40" i="15"/>
  <c r="H55" i="15" s="1"/>
  <c r="N40" i="15"/>
  <c r="F50" i="15" s="1"/>
  <c r="L40" i="15"/>
  <c r="H50" i="15" s="1"/>
  <c r="K40" i="15"/>
  <c r="F45" i="15" s="1"/>
  <c r="H45" i="15"/>
  <c r="Q39" i="15"/>
  <c r="F54" i="15" s="1"/>
  <c r="O39" i="15"/>
  <c r="H54" i="15" s="1"/>
  <c r="N39" i="15"/>
  <c r="F49" i="15" s="1"/>
  <c r="L39" i="15"/>
  <c r="F44" i="15"/>
  <c r="H44" i="15"/>
  <c r="Q38" i="15"/>
  <c r="F53" i="15" s="1"/>
  <c r="O38" i="15"/>
  <c r="N38" i="15"/>
  <c r="F48" i="15" s="1"/>
  <c r="H48" i="15"/>
  <c r="F43" i="15"/>
  <c r="H43" i="15"/>
  <c r="F52" i="15"/>
  <c r="H52" i="15"/>
  <c r="F42" i="15"/>
  <c r="H42" i="15"/>
  <c r="Q35" i="15"/>
  <c r="C55" i="15" s="1"/>
  <c r="O35" i="15"/>
  <c r="E55" i="15" s="1"/>
  <c r="N35" i="15"/>
  <c r="C50" i="15" s="1"/>
  <c r="E50" i="15"/>
  <c r="K35" i="15"/>
  <c r="C45" i="15" s="1"/>
  <c r="I35" i="15"/>
  <c r="E45" i="15" s="1"/>
  <c r="H35" i="15"/>
  <c r="C40" i="15" s="1"/>
  <c r="F35" i="15"/>
  <c r="E40" i="15" s="1"/>
  <c r="Q34" i="15"/>
  <c r="C54" i="15" s="1"/>
  <c r="E54" i="15"/>
  <c r="C49" i="15"/>
  <c r="E49" i="15"/>
  <c r="K34" i="15"/>
  <c r="C44" i="15" s="1"/>
  <c r="I34" i="15"/>
  <c r="E44" i="15" s="1"/>
  <c r="H34" i="15"/>
  <c r="C39" i="15" s="1"/>
  <c r="F34" i="15"/>
  <c r="E39" i="15" s="1"/>
  <c r="Q33" i="15"/>
  <c r="E53" i="15"/>
  <c r="E48" i="15"/>
  <c r="K33" i="15"/>
  <c r="C43" i="15" s="1"/>
  <c r="I33" i="15"/>
  <c r="E43" i="15" s="1"/>
  <c r="H33" i="15"/>
  <c r="F33" i="15"/>
  <c r="E38" i="15" s="1"/>
  <c r="E52" i="15"/>
  <c r="E47" i="15"/>
  <c r="H32" i="15"/>
  <c r="E37" i="15"/>
  <c r="H49" i="15" l="1"/>
  <c r="L41" i="15"/>
  <c r="Q46" i="15"/>
  <c r="O41" i="15"/>
  <c r="AC38" i="15"/>
  <c r="O30" i="15"/>
  <c r="AC35" i="15"/>
  <c r="AA39" i="15"/>
  <c r="AC31" i="15"/>
  <c r="AA35" i="15"/>
  <c r="L30" i="15"/>
  <c r="AC37" i="15"/>
  <c r="AC32" i="15"/>
  <c r="AC34" i="15"/>
  <c r="AA36" i="15"/>
  <c r="AA32" i="15"/>
  <c r="AC33" i="15"/>
  <c r="AC40" i="15"/>
  <c r="F30" i="15"/>
  <c r="AA31" i="15"/>
  <c r="C30" i="15"/>
  <c r="AA37" i="15"/>
  <c r="AA33" i="15"/>
  <c r="AC36" i="15"/>
  <c r="E46" i="15"/>
  <c r="T32" i="15"/>
  <c r="Q36" i="15"/>
  <c r="T47" i="15"/>
  <c r="H36" i="15"/>
  <c r="N36" i="15"/>
  <c r="H46" i="15"/>
  <c r="E56" i="15"/>
  <c r="L56" i="15"/>
  <c r="F46" i="15"/>
  <c r="L46" i="15"/>
  <c r="O51" i="15"/>
  <c r="N56" i="15"/>
  <c r="K41" i="15"/>
  <c r="Q41" i="15"/>
  <c r="N46" i="15"/>
  <c r="Q51" i="15"/>
  <c r="K51" i="15"/>
  <c r="F56" i="15"/>
  <c r="R32" i="15"/>
  <c r="U32" i="15" s="1"/>
  <c r="C37" i="15"/>
  <c r="R37" i="15" s="1"/>
  <c r="U37" i="15" s="1"/>
  <c r="C48" i="15"/>
  <c r="C51" i="15" s="1"/>
  <c r="C46" i="15"/>
  <c r="I51" i="15"/>
  <c r="H51" i="15"/>
  <c r="E51" i="15"/>
  <c r="T52" i="15"/>
  <c r="E41" i="15"/>
  <c r="F51" i="15"/>
  <c r="T42" i="15"/>
  <c r="K56" i="15"/>
  <c r="R47" i="15"/>
  <c r="U47" i="15" s="1"/>
  <c r="I36" i="15"/>
  <c r="K36" i="15"/>
  <c r="T37" i="15"/>
  <c r="H53" i="15"/>
  <c r="H56" i="15" s="1"/>
  <c r="F36" i="15"/>
  <c r="C38" i="15"/>
  <c r="C41" i="15" s="1"/>
  <c r="R42" i="15"/>
  <c r="U42" i="15" s="1"/>
  <c r="O46" i="15"/>
  <c r="I52" i="15"/>
  <c r="R52" i="15" s="1"/>
  <c r="U52" i="15" s="1"/>
  <c r="C53" i="15"/>
  <c r="C56" i="15" s="1"/>
  <c r="I53" i="15"/>
  <c r="I56" i="15" s="1"/>
  <c r="I41" i="15"/>
  <c r="T40" i="15" l="1"/>
  <c r="T45" i="15"/>
  <c r="T35" i="15"/>
  <c r="R35" i="15"/>
  <c r="R45" i="15"/>
  <c r="R50" i="15"/>
  <c r="T55" i="15"/>
  <c r="R55" i="15"/>
  <c r="R40" i="15"/>
  <c r="T50" i="15"/>
  <c r="V37" i="15" l="1"/>
  <c r="V32" i="15"/>
  <c r="V42" i="15"/>
  <c r="V47" i="15"/>
  <c r="V52" i="15"/>
  <c r="AR67" i="15" l="1"/>
  <c r="AP67" i="15"/>
  <c r="AR63" i="15"/>
  <c r="AP63" i="15"/>
  <c r="AR58" i="15"/>
  <c r="AP58" i="15"/>
  <c r="V5" i="11" l="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V4" i="11"/>
  <c r="T4" i="11"/>
  <c r="V3" i="11"/>
  <c r="T3" i="11"/>
</calcChain>
</file>

<file path=xl/sharedStrings.xml><?xml version="1.0" encoding="utf-8"?>
<sst xmlns="http://schemas.openxmlformats.org/spreadsheetml/2006/main" count="706" uniqueCount="106">
  <si>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</si>
  <si>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</si>
  <si>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</si>
  <si>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</si>
  <si>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</si>
  <si>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</si>
  <si>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</si>
  <si>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</si>
  <si>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</si>
  <si>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</si>
  <si>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</si>
  <si>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Finále o 3. místo</t>
  </si>
  <si>
    <t>Finále o 1. místo</t>
  </si>
  <si>
    <t>VK Raškovice</t>
  </si>
  <si>
    <t>Kurt č.</t>
  </si>
  <si>
    <t>družstvo 1</t>
  </si>
  <si>
    <t>družstvo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</si>
  <si>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</si>
  <si>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</si>
  <si>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</si>
  <si>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</si>
  <si>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</si>
  <si>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</si>
  <si>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</si>
  <si>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</si>
  <si>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</si>
  <si>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</si>
  <si>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</si>
  <si>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</si>
  <si>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</si>
  <si>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</si>
  <si>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</si>
  <si>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</si>
  <si>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</si>
  <si>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</si>
  <si>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</si>
  <si>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</si>
  <si>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</si>
  <si>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</si>
  <si>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</si>
  <si>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</si>
  <si>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</si>
  <si>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</si>
  <si>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</si>
  <si>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</si>
  <si>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</si>
  <si>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</si>
  <si>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</si>
  <si>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</si>
  <si>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</si>
  <si>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</si>
  <si>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skupina</t>
  </si>
  <si>
    <t>čas</t>
  </si>
  <si>
    <t>TJ Sokol Frýdek-Místek B</t>
  </si>
  <si>
    <t>A</t>
  </si>
  <si>
    <t>KURT č..</t>
  </si>
  <si>
    <t>Rozhodčí</t>
  </si>
  <si>
    <t>B</t>
  </si>
  <si>
    <t>Počet</t>
  </si>
  <si>
    <t>Název družstva</t>
  </si>
  <si>
    <t>B-Pořadí utkání</t>
  </si>
  <si>
    <t>Číslo utkání</t>
  </si>
  <si>
    <t>Orient. Čas</t>
  </si>
  <si>
    <t>2-5</t>
  </si>
  <si>
    <t>3-4</t>
  </si>
  <si>
    <t>1-2</t>
  </si>
  <si>
    <t>5-3</t>
  </si>
  <si>
    <t>4-5</t>
  </si>
  <si>
    <t>3-1</t>
  </si>
  <si>
    <t>1-4</t>
  </si>
  <si>
    <t>2-3</t>
  </si>
  <si>
    <t>5-1</t>
  </si>
  <si>
    <t>4-2</t>
  </si>
  <si>
    <t>Počet zápasů</t>
  </si>
  <si>
    <t>z každé skupiny postupují první dvě družstva, ostatní v turnaji končí</t>
  </si>
  <si>
    <t>První 4 družstva si odvezou věcné ceny a diplomy</t>
  </si>
  <si>
    <t>Systém turnaje</t>
  </si>
  <si>
    <t>hraje se na 2 hrané sety od stavu 5:5 do 25 bodů bez rozdílu 2 bodů</t>
  </si>
  <si>
    <t>čtvrtfinále hrají do kříže skupiny A a B, C a D - při rovnosti bodů se bude hrát tiebreak od stavu 5:5</t>
  </si>
  <si>
    <t>semifinále - při rovnosti bodů se bude hrát tiebreak od stavu 5:5 do 15 bodů bez rozdílu 2 bodů</t>
  </si>
  <si>
    <t>finále o 3. místo - při rovnosti bodů se bude hrát tiebreak od stavu 5:5 do 15 bodů bez rozdílu 2 bodů</t>
  </si>
  <si>
    <t>finále o 1. místo - při rovnosti bodů se bude hrát tiebreak od stavu 5:5 do 15 bodů bez rozdílu 2 bodů</t>
  </si>
  <si>
    <t>orientační čas</t>
  </si>
  <si>
    <t>TJ Ostrava A-U18., exl.</t>
  </si>
  <si>
    <t>TJ Ostrava B-jun.</t>
  </si>
  <si>
    <t>Slezan Orlová-mladé</t>
  </si>
  <si>
    <t>Slezan Orlová-staré</t>
  </si>
  <si>
    <t>TJ Sokol Frýdek-Místek-kky,exl.</t>
  </si>
  <si>
    <t>TJ Sokol FM-jun.A</t>
  </si>
  <si>
    <t xml:space="preserve">VKB Frýdlant </t>
  </si>
  <si>
    <t>A-Pořadí utkání</t>
  </si>
  <si>
    <t>Vyškov</t>
  </si>
  <si>
    <t xml:space="preserve"> </t>
  </si>
  <si>
    <t>TJ Sokol Frýdek-Místek, jun.A</t>
  </si>
  <si>
    <t>TJ Ostrava jun.B</t>
  </si>
  <si>
    <t>Volejbal Vyškov</t>
  </si>
  <si>
    <t>TJ Sokol F, A, jun.</t>
  </si>
  <si>
    <t>Novotný</t>
  </si>
  <si>
    <t>Bohačík</t>
  </si>
  <si>
    <t>Jouza</t>
  </si>
  <si>
    <t>Lech</t>
  </si>
  <si>
    <t>MALÁ CENA BESKYD 18.6. 2022 juniorky - POŘADÍ UTKÁNÍ</t>
  </si>
  <si>
    <t>Malá cena  Beskyd 18.6.2023</t>
  </si>
  <si>
    <t>MALÁ CENA BESKYD 18.6. 2023 - JUNIORKY. KURTY</t>
  </si>
  <si>
    <t>SK.</t>
  </si>
  <si>
    <t>JUNIORKY 1.1.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</si>
</sst>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6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40" xfId="0" applyFon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36" xfId="0" applyFont="1" applyBorder="1"/>
    <xf numFmtId="0" fontId="5" fillId="0" borderId="1" xfId="0" applyFont="1" applyBorder="1"/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/>
    <xf numFmtId="0" fontId="1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0" fillId="0" borderId="58" xfId="0" applyFont="1" applyBorder="1"/>
    <xf numFmtId="0" fontId="10" fillId="0" borderId="21" xfId="0" applyFont="1" applyBorder="1" applyAlignment="1">
      <alignment horizontal="center"/>
    </xf>
    <xf numFmtId="0" fontId="11" fillId="4" borderId="6" xfId="0" applyFont="1" applyFill="1" applyBorder="1"/>
    <xf numFmtId="0" fontId="11" fillId="3" borderId="6" xfId="0" applyFont="1" applyFill="1" applyBorder="1"/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Border="1"/>
    <xf numFmtId="0" fontId="14" fillId="0" borderId="27" xfId="0" applyFont="1" applyBorder="1"/>
    <xf numFmtId="0" fontId="9" fillId="0" borderId="0" xfId="0" applyFont="1"/>
    <xf numFmtId="0" fontId="14" fillId="0" borderId="26" xfId="0" applyFont="1" applyBorder="1" applyAlignment="1">
      <alignment horizontal="right" wrapText="1"/>
    </xf>
    <xf numFmtId="0" fontId="4" fillId="0" borderId="6" xfId="0" applyFont="1" applyBorder="1"/>
    <xf numFmtId="0" fontId="4" fillId="0" borderId="23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8" xfId="0" applyFont="1" applyBorder="1"/>
    <xf numFmtId="0" fontId="1" fillId="0" borderId="34" xfId="0" applyFont="1" applyBorder="1"/>
    <xf numFmtId="0" fontId="1" fillId="0" borderId="61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5" xfId="0" applyFont="1" applyBorder="1"/>
    <xf numFmtId="0" fontId="1" fillId="0" borderId="48" xfId="0" applyFont="1" applyBorder="1" applyAlignment="1">
      <alignment horizontal="center"/>
    </xf>
    <xf numFmtId="0" fontId="7" fillId="0" borderId="0" xfId="0" applyFont="1"/>
    <xf numFmtId="0" fontId="9" fillId="0" borderId="26" xfId="0" applyFont="1" applyBorder="1"/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0" fontId="15" fillId="0" borderId="0" xfId="0" applyFont="1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5" borderId="2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27" xfId="0" applyFont="1" applyBorder="1"/>
    <xf numFmtId="0" fontId="5" fillId="0" borderId="7" xfId="0" applyFont="1" applyBorder="1"/>
    <xf numFmtId="0" fontId="5" fillId="0" borderId="25" xfId="0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9" xfId="0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0" fontId="1" fillId="0" borderId="30" xfId="0" applyNumberFormat="1" applyFont="1" applyBorder="1"/>
    <xf numFmtId="20" fontId="1" fillId="0" borderId="31" xfId="0" applyNumberFormat="1" applyFont="1" applyBorder="1"/>
    <xf numFmtId="20" fontId="1" fillId="0" borderId="32" xfId="0" applyNumberFormat="1" applyFont="1" applyBorder="1"/>
    <xf numFmtId="20" fontId="1" fillId="0" borderId="60" xfId="0" applyNumberFormat="1" applyFont="1" applyBorder="1"/>
    <xf numFmtId="20" fontId="1" fillId="0" borderId="49" xfId="0" applyNumberFormat="1" applyFont="1" applyBorder="1"/>
    <xf numFmtId="20" fontId="1" fillId="0" borderId="72" xfId="0" applyNumberFormat="1" applyFont="1" applyBorder="1"/>
    <xf numFmtId="20" fontId="1" fillId="0" borderId="73" xfId="0" applyNumberFormat="1" applyFont="1" applyBorder="1"/>
    <xf numFmtId="0" fontId="5" fillId="0" borderId="2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" xfId="0" applyFont="1" applyBorder="1"/>
    <xf numFmtId="0" fontId="6" fillId="0" borderId="4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8" fillId="0" borderId="3" xfId="0" applyFont="1" applyBorder="1"/>
    <xf numFmtId="0" fontId="18" fillId="0" borderId="18" xfId="0" applyFont="1" applyBorder="1"/>
    <xf numFmtId="0" fontId="18" fillId="0" borderId="6" xfId="0" applyFont="1" applyBorder="1"/>
    <xf numFmtId="0" fontId="5" fillId="0" borderId="48" xfId="0" applyFont="1" applyBorder="1" applyAlignment="1">
      <alignment horizontal="left"/>
    </xf>
    <xf numFmtId="0" fontId="1" fillId="0" borderId="52" xfId="0" applyFont="1" applyBorder="1"/>
    <xf numFmtId="0" fontId="5" fillId="0" borderId="53" xfId="0" applyFont="1" applyBorder="1"/>
    <xf numFmtId="0" fontId="1" fillId="0" borderId="18" xfId="0" applyFont="1" applyBorder="1"/>
    <xf numFmtId="0" fontId="1" fillId="0" borderId="9" xfId="0" applyFont="1" applyBorder="1"/>
    <xf numFmtId="0" fontId="5" fillId="0" borderId="56" xfId="0" applyFont="1" applyBorder="1" applyAlignment="1">
      <alignment horizontal="left" vertical="center"/>
    </xf>
    <xf numFmtId="0" fontId="18" fillId="0" borderId="52" xfId="0" applyFont="1" applyBorder="1"/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9" fillId="0" borderId="29" xfId="0" applyFont="1" applyBorder="1" applyAlignment="1">
      <alignment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20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/>
    <xf numFmtId="0" fontId="5" fillId="0" borderId="46" xfId="0" applyFont="1" applyBorder="1"/>
    <xf numFmtId="20" fontId="17" fillId="0" borderId="44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0" fontId="5" fillId="0" borderId="50" xfId="0" applyFont="1" applyBorder="1"/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20" fontId="16" fillId="0" borderId="11" xfId="0" applyNumberFormat="1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4" xfId="0" applyFont="1" applyBorder="1"/>
    <xf numFmtId="0" fontId="22" fillId="0" borderId="7" xfId="0" applyFont="1" applyBorder="1" applyAlignment="1">
      <alignment horizontal="center" vertical="center"/>
    </xf>
    <xf numFmtId="20" fontId="16" fillId="0" borderId="12" xfId="0" applyNumberFormat="1" applyFont="1" applyBorder="1" applyAlignment="1">
      <alignment horizontal="right"/>
    </xf>
    <xf numFmtId="0" fontId="16" fillId="0" borderId="6" xfId="0" applyFont="1" applyBorder="1" applyAlignment="1">
      <alignment horizontal="center"/>
    </xf>
    <xf numFmtId="0" fontId="16" fillId="0" borderId="7" xfId="0" applyFont="1" applyBorder="1"/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36" xfId="0" applyFont="1" applyBorder="1"/>
    <xf numFmtId="0" fontId="16" fillId="0" borderId="1" xfId="0" applyFont="1" applyBorder="1"/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20" fontId="22" fillId="0" borderId="52" xfId="0" applyNumberFormat="1" applyFont="1" applyBorder="1" applyAlignment="1">
      <alignment horizontal="right"/>
    </xf>
    <xf numFmtId="0" fontId="22" fillId="0" borderId="52" xfId="0" applyFont="1" applyBorder="1"/>
    <xf numFmtId="0" fontId="22" fillId="0" borderId="53" xfId="0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20" fontId="22" fillId="0" borderId="18" xfId="0" applyNumberFormat="1" applyFont="1" applyBorder="1" applyAlignment="1">
      <alignment horizontal="right"/>
    </xf>
    <xf numFmtId="0" fontId="22" fillId="0" borderId="18" xfId="0" applyFont="1" applyBorder="1"/>
    <xf numFmtId="0" fontId="23" fillId="0" borderId="0" xfId="0" applyFont="1"/>
    <xf numFmtId="0" fontId="1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4" borderId="6" xfId="0" applyFill="1" applyBorder="1"/>
    <xf numFmtId="0" fontId="0" fillId="3" borderId="6" xfId="0" applyFill="1" applyBorder="1"/>
    <xf numFmtId="0" fontId="0" fillId="2" borderId="6" xfId="0" applyFill="1" applyBorder="1"/>
    <xf numFmtId="0" fontId="24" fillId="0" borderId="4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CCFF"/>
      <color rgb="FFFFFFFF"/>
      <color rgb="FFFF66FF"/>
      <color rgb="FFCCFFFF"/>
      <color rgb="FFFFFFCC"/>
      <color rgb="FF99FFCC"/>
      <color rgb="FF99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FCB5-5BB2-4A15-9039-A4E617A12652}">
  <dimension ref="A1:C13"/>
  <sheetViews>
    <sheetView workbookViewId="0">
      <selection activeCell="F8" sqref="F8"/>
    </sheetView>
  </sheetViews>
  <sheetFormatPr defaultRowHeight="15" x14ac:dyDescent="0.25"/>
  <cols>
    <col min="2" max="2" width="32.42578125" customWidth="1"/>
    <col min="3" max="3" width="4.7109375" customWidth="1"/>
  </cols>
  <sheetData>
    <row r="1" spans="1:3" ht="24" thickBot="1" x14ac:dyDescent="0.3">
      <c r="A1" s="234" t="s">
        <v>102</v>
      </c>
      <c r="B1" s="49"/>
    </row>
    <row r="2" spans="1:3" ht="21" thickBot="1" x14ac:dyDescent="0.3">
      <c r="A2" s="324" t="s">
        <v>105</v>
      </c>
      <c r="B2" s="50"/>
    </row>
    <row r="3" spans="1:3" ht="35.1" customHeight="1" x14ac:dyDescent="0.25">
      <c r="A3" s="51" t="s">
        <v>58</v>
      </c>
      <c r="B3" s="52" t="s">
        <v>59</v>
      </c>
      <c r="C3" t="s">
        <v>104</v>
      </c>
    </row>
    <row r="4" spans="1:3" ht="35.1" customHeight="1" x14ac:dyDescent="0.25">
      <c r="A4" s="53" t="s">
        <v>17</v>
      </c>
      <c r="B4" s="53" t="s">
        <v>87</v>
      </c>
      <c r="C4" s="321" t="s">
        <v>57</v>
      </c>
    </row>
    <row r="5" spans="1:3" ht="35.1" customHeight="1" x14ac:dyDescent="0.25">
      <c r="A5" s="54" t="s">
        <v>18</v>
      </c>
      <c r="B5" s="54" t="s">
        <v>83</v>
      </c>
      <c r="C5" s="322" t="s">
        <v>54</v>
      </c>
    </row>
    <row r="6" spans="1:3" ht="35.1" customHeight="1" x14ac:dyDescent="0.25">
      <c r="A6" s="53" t="s">
        <v>19</v>
      </c>
      <c r="B6" s="53" t="s">
        <v>84</v>
      </c>
      <c r="C6" s="321" t="s">
        <v>57</v>
      </c>
    </row>
    <row r="7" spans="1:3" ht="35.1" customHeight="1" x14ac:dyDescent="0.25">
      <c r="A7" s="54" t="s">
        <v>20</v>
      </c>
      <c r="B7" s="54" t="s">
        <v>85</v>
      </c>
      <c r="C7" s="54" t="s">
        <v>54</v>
      </c>
    </row>
    <row r="8" spans="1:3" ht="35.1" customHeight="1" x14ac:dyDescent="0.25">
      <c r="A8" s="53" t="s">
        <v>21</v>
      </c>
      <c r="B8" s="53" t="s">
        <v>86</v>
      </c>
      <c r="C8" s="321" t="s">
        <v>57</v>
      </c>
    </row>
    <row r="9" spans="1:3" ht="35.1" customHeight="1" x14ac:dyDescent="0.25">
      <c r="A9" s="54" t="s">
        <v>22</v>
      </c>
      <c r="B9" s="54" t="s">
        <v>88</v>
      </c>
      <c r="C9" s="322" t="s">
        <v>54</v>
      </c>
    </row>
    <row r="10" spans="1:3" ht="35.1" customHeight="1" x14ac:dyDescent="0.25">
      <c r="A10" s="53" t="s">
        <v>23</v>
      </c>
      <c r="B10" s="53" t="s">
        <v>53</v>
      </c>
      <c r="C10" s="321" t="s">
        <v>57</v>
      </c>
    </row>
    <row r="11" spans="1:3" ht="35.1" customHeight="1" x14ac:dyDescent="0.25">
      <c r="A11" s="54" t="s">
        <v>24</v>
      </c>
      <c r="B11" s="54" t="s">
        <v>89</v>
      </c>
      <c r="C11" s="323" t="s">
        <v>54</v>
      </c>
    </row>
    <row r="12" spans="1:3" ht="35.1" customHeight="1" x14ac:dyDescent="0.25">
      <c r="A12" s="53" t="s">
        <v>25</v>
      </c>
      <c r="B12" s="53" t="s">
        <v>13</v>
      </c>
      <c r="C12" s="321" t="s">
        <v>57</v>
      </c>
    </row>
    <row r="13" spans="1:3" ht="25.5" customHeight="1" x14ac:dyDescent="0.25">
      <c r="A13" s="54" t="s">
        <v>26</v>
      </c>
      <c r="B13" s="54" t="s">
        <v>91</v>
      </c>
      <c r="C13" s="322" t="s">
        <v>54</v>
      </c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4FF8-3964-44A9-BAD8-9E78B8AF9AFC}">
  <sheetPr>
    <pageSetUpPr fitToPage="1"/>
  </sheetPr>
  <dimension ref="A1:BA68"/>
  <sheetViews>
    <sheetView tabSelected="1" view="pageBreakPreview" zoomScale="60" zoomScaleNormal="100" workbookViewId="0">
      <selection activeCell="AC21" sqref="AC21"/>
    </sheetView>
  </sheetViews>
  <sheetFormatPr defaultRowHeight="15" x14ac:dyDescent="0.25"/>
  <cols>
    <col min="1" max="1" width="4.7109375" customWidth="1"/>
    <col min="2" max="2" width="18.5703125" customWidth="1"/>
    <col min="3" max="3" width="7.42578125" customWidth="1"/>
    <col min="4" max="4" width="3.5703125" customWidth="1"/>
    <col min="5" max="5" width="6.7109375" customWidth="1"/>
    <col min="6" max="6" width="7" customWidth="1"/>
    <col min="7" max="7" width="3.5703125" customWidth="1"/>
    <col min="8" max="8" width="6.5703125" customWidth="1"/>
    <col min="9" max="9" width="7.5703125" customWidth="1"/>
    <col min="10" max="10" width="3.5703125" customWidth="1"/>
    <col min="11" max="11" width="7.42578125" customWidth="1"/>
    <col min="12" max="12" width="7.7109375" customWidth="1"/>
    <col min="13" max="13" width="3.5703125" customWidth="1"/>
    <col min="14" max="14" width="8.140625" customWidth="1"/>
    <col min="15" max="15" width="7.7109375" customWidth="1"/>
    <col min="16" max="16" width="4.28515625" customWidth="1"/>
    <col min="17" max="17" width="9" customWidth="1"/>
    <col min="18" max="18" width="11" customWidth="1"/>
    <col min="19" max="19" width="9.28515625" customWidth="1"/>
    <col min="20" max="21" width="11.28515625" customWidth="1"/>
    <col min="22" max="22" width="10.28515625" customWidth="1"/>
    <col min="23" max="23" width="12.7109375" customWidth="1"/>
    <col min="24" max="24" width="3.42578125" customWidth="1"/>
    <col min="25" max="25" width="5.5703125" customWidth="1"/>
    <col min="26" max="26" width="9.140625" customWidth="1"/>
    <col min="27" max="27" width="42" customWidth="1"/>
    <col min="28" max="28" width="4.28515625" customWidth="1"/>
    <col min="29" max="29" width="35.85546875" customWidth="1"/>
    <col min="30" max="30" width="7.7109375" customWidth="1"/>
    <col min="31" max="31" width="4.28515625" customWidth="1"/>
    <col min="32" max="33" width="7.7109375" customWidth="1"/>
    <col min="34" max="34" width="4.28515625" customWidth="1"/>
    <col min="35" max="36" width="7.7109375" customWidth="1"/>
    <col min="37" max="37" width="4.28515625" customWidth="1"/>
    <col min="38" max="39" width="7.7109375" customWidth="1"/>
    <col min="40" max="40" width="4.28515625" customWidth="1"/>
    <col min="41" max="41" width="7.7109375" style="4" customWidth="1"/>
    <col min="43" max="43" width="4.5703125" customWidth="1"/>
    <col min="47" max="47" width="14.85546875" customWidth="1"/>
  </cols>
  <sheetData>
    <row r="1" spans="1:51" ht="36.75" thickBot="1" x14ac:dyDescent="0.6">
      <c r="B1" s="287" t="s">
        <v>103</v>
      </c>
    </row>
    <row r="2" spans="1:51" ht="38.25" thickBot="1" x14ac:dyDescent="0.35">
      <c r="A2" s="112"/>
      <c r="B2" s="315" t="s">
        <v>54</v>
      </c>
      <c r="C2" s="291" t="str">
        <f>B4</f>
        <v>TJ Ostrava A-U18., exl.</v>
      </c>
      <c r="D2" s="292"/>
      <c r="E2" s="293"/>
      <c r="F2" s="297" t="str">
        <f>B9</f>
        <v>Slezan Orlová-mladé</v>
      </c>
      <c r="G2" s="292"/>
      <c r="H2" s="293"/>
      <c r="I2" s="297" t="str">
        <f>B14</f>
        <v>TJ Sokol FM-jun.A</v>
      </c>
      <c r="J2" s="292"/>
      <c r="K2" s="293"/>
      <c r="L2" s="297" t="str">
        <f>B19</f>
        <v xml:space="preserve">VKB Frýdlant </v>
      </c>
      <c r="M2" s="292"/>
      <c r="N2" s="293"/>
      <c r="O2" s="297" t="str">
        <f>B24</f>
        <v>Vyškov</v>
      </c>
      <c r="P2" s="292"/>
      <c r="Q2" s="299"/>
      <c r="R2" s="312" t="s">
        <v>1</v>
      </c>
      <c r="S2" s="313"/>
      <c r="T2" s="314"/>
      <c r="U2" s="114" t="s">
        <v>3</v>
      </c>
      <c r="V2" s="114" t="s">
        <v>4</v>
      </c>
      <c r="W2" s="114" t="s">
        <v>5</v>
      </c>
      <c r="Y2" s="27"/>
      <c r="Z2" s="58" t="s">
        <v>61</v>
      </c>
      <c r="AA2" s="59" t="s">
        <v>90</v>
      </c>
      <c r="AB2" s="59"/>
      <c r="AC2" s="59"/>
      <c r="AD2" s="288" t="s">
        <v>1</v>
      </c>
      <c r="AE2" s="289"/>
      <c r="AF2" s="290"/>
      <c r="AG2" s="288" t="s">
        <v>8</v>
      </c>
      <c r="AH2" s="289"/>
      <c r="AI2" s="290"/>
      <c r="AJ2" s="288" t="s">
        <v>9</v>
      </c>
      <c r="AK2" s="289"/>
      <c r="AL2" s="290"/>
      <c r="AM2" s="288" t="s">
        <v>10</v>
      </c>
      <c r="AN2" s="289"/>
      <c r="AO2" s="290"/>
      <c r="AP2" s="61" t="s">
        <v>2</v>
      </c>
      <c r="AQ2" s="60"/>
      <c r="AR2" s="62"/>
      <c r="AS2" s="66" t="s">
        <v>62</v>
      </c>
      <c r="AT2" s="63"/>
      <c r="AU2" s="64" t="s">
        <v>56</v>
      </c>
      <c r="AY2" s="4"/>
    </row>
    <row r="3" spans="1:51" ht="40.15" customHeight="1" thickBot="1" x14ac:dyDescent="0.35">
      <c r="A3" s="113"/>
      <c r="B3" s="316"/>
      <c r="C3" s="294"/>
      <c r="D3" s="295"/>
      <c r="E3" s="296"/>
      <c r="F3" s="298"/>
      <c r="G3" s="295"/>
      <c r="H3" s="296"/>
      <c r="I3" s="298"/>
      <c r="J3" s="295"/>
      <c r="K3" s="296"/>
      <c r="L3" s="298"/>
      <c r="M3" s="295"/>
      <c r="N3" s="296"/>
      <c r="O3" s="298"/>
      <c r="P3" s="295"/>
      <c r="Q3" s="300"/>
      <c r="R3" s="309" t="s">
        <v>2</v>
      </c>
      <c r="S3" s="310"/>
      <c r="T3" s="311"/>
      <c r="U3" s="115"/>
      <c r="V3" s="115"/>
      <c r="W3" s="115"/>
      <c r="Y3" s="100" t="s">
        <v>63</v>
      </c>
      <c r="Z3" s="138" t="s">
        <v>17</v>
      </c>
      <c r="AA3" s="34" t="str">
        <f>B9</f>
        <v>Slezan Orlová-mladé</v>
      </c>
      <c r="AB3" s="31" t="s">
        <v>6</v>
      </c>
      <c r="AC3" s="32" t="str">
        <f>B24</f>
        <v>Vyškov</v>
      </c>
      <c r="AD3" s="30">
        <v>0</v>
      </c>
      <c r="AE3" s="31" t="s">
        <v>0</v>
      </c>
      <c r="AF3" s="33">
        <v>2</v>
      </c>
      <c r="AG3" s="30">
        <v>11</v>
      </c>
      <c r="AH3" s="31" t="s">
        <v>0</v>
      </c>
      <c r="AI3" s="33">
        <v>25</v>
      </c>
      <c r="AJ3" s="30">
        <v>13</v>
      </c>
      <c r="AK3" s="31" t="s">
        <v>0</v>
      </c>
      <c r="AL3" s="33">
        <v>25</v>
      </c>
      <c r="AM3" s="30"/>
      <c r="AN3" s="31" t="s">
        <v>0</v>
      </c>
      <c r="AO3" s="33"/>
      <c r="AP3" s="34">
        <f>SUM(AJ3,AG3)</f>
        <v>24</v>
      </c>
      <c r="AQ3" s="31" t="s">
        <v>0</v>
      </c>
      <c r="AR3" s="32">
        <f>SUM(AI3,AL3)</f>
        <v>50</v>
      </c>
      <c r="AS3" s="226"/>
      <c r="AT3" s="227"/>
      <c r="AU3" s="35"/>
      <c r="AY3" s="4"/>
    </row>
    <row r="4" spans="1:51" ht="29.45" customHeight="1" thickBot="1" x14ac:dyDescent="0.35">
      <c r="A4" s="116" t="s">
        <v>17</v>
      </c>
      <c r="B4" s="302" t="str">
        <f>'seznam družstev'!B5</f>
        <v>TJ Ostrava A-U18., exl.</v>
      </c>
      <c r="C4" s="238"/>
      <c r="D4" s="239"/>
      <c r="E4" s="240"/>
      <c r="F4" s="144">
        <f>AD5</f>
        <v>2</v>
      </c>
      <c r="G4" s="145" t="s">
        <v>0</v>
      </c>
      <c r="H4" s="146">
        <f>AF5</f>
        <v>0</v>
      </c>
      <c r="I4" s="144">
        <f>AF8</f>
        <v>0</v>
      </c>
      <c r="J4" s="145" t="s">
        <v>0</v>
      </c>
      <c r="K4" s="146">
        <f>AD8</f>
        <v>2</v>
      </c>
      <c r="L4" s="144">
        <f>AD9</f>
        <v>1</v>
      </c>
      <c r="M4" s="145" t="s">
        <v>0</v>
      </c>
      <c r="N4" s="146">
        <f>AF9</f>
        <v>1</v>
      </c>
      <c r="O4" s="144">
        <f>AF11</f>
        <v>0</v>
      </c>
      <c r="P4" s="145" t="s">
        <v>0</v>
      </c>
      <c r="Q4" s="146">
        <f>AD11</f>
        <v>2</v>
      </c>
      <c r="R4" s="117">
        <f>F4+I4+L4+O4</f>
        <v>3</v>
      </c>
      <c r="S4" s="118" t="s">
        <v>0</v>
      </c>
      <c r="T4" s="119">
        <f>H4+K4+N4+Q4</f>
        <v>5</v>
      </c>
      <c r="U4" s="120">
        <f>R4</f>
        <v>3</v>
      </c>
      <c r="V4" s="121">
        <f>R7/T7</f>
        <v>0.92391304347826086</v>
      </c>
      <c r="W4" s="121"/>
      <c r="Y4" s="100" t="s">
        <v>64</v>
      </c>
      <c r="Z4" s="139" t="s">
        <v>18</v>
      </c>
      <c r="AA4" s="40" t="str">
        <f>B14</f>
        <v>TJ Sokol FM-jun.A</v>
      </c>
      <c r="AB4" s="37" t="s">
        <v>6</v>
      </c>
      <c r="AC4" s="38" t="str">
        <f>B19</f>
        <v xml:space="preserve">VKB Frýdlant </v>
      </c>
      <c r="AD4" s="36">
        <v>2</v>
      </c>
      <c r="AE4" s="37" t="s">
        <v>0</v>
      </c>
      <c r="AF4" s="39">
        <v>0</v>
      </c>
      <c r="AG4" s="36">
        <v>25</v>
      </c>
      <c r="AH4" s="37" t="s">
        <v>0</v>
      </c>
      <c r="AI4" s="39">
        <v>12</v>
      </c>
      <c r="AJ4" s="36">
        <v>25</v>
      </c>
      <c r="AK4" s="37" t="s">
        <v>0</v>
      </c>
      <c r="AL4" s="39">
        <v>7</v>
      </c>
      <c r="AM4" s="36"/>
      <c r="AN4" s="37" t="s">
        <v>0</v>
      </c>
      <c r="AO4" s="39"/>
      <c r="AP4" s="34">
        <f t="shared" ref="AP4:AP12" si="0">SUM(AJ4,AG4)</f>
        <v>50</v>
      </c>
      <c r="AQ4" s="37" t="s">
        <v>0</v>
      </c>
      <c r="AR4" s="32">
        <f t="shared" ref="AR4:AR12" si="1">SUM(AI4,AL4)</f>
        <v>19</v>
      </c>
      <c r="AS4" s="226"/>
      <c r="AT4" s="228"/>
      <c r="AU4" s="41"/>
      <c r="AY4" s="4"/>
    </row>
    <row r="5" spans="1:51" ht="30" customHeight="1" x14ac:dyDescent="0.3">
      <c r="A5" s="122"/>
      <c r="B5" s="303"/>
      <c r="C5" s="241"/>
      <c r="D5" s="242"/>
      <c r="E5" s="243"/>
      <c r="F5" s="128">
        <f>AG5</f>
        <v>25</v>
      </c>
      <c r="G5" s="111" t="s">
        <v>0</v>
      </c>
      <c r="H5" s="129">
        <f>AI5</f>
        <v>14</v>
      </c>
      <c r="I5" s="128">
        <f>AI8</f>
        <v>12</v>
      </c>
      <c r="J5" s="124" t="s">
        <v>0</v>
      </c>
      <c r="K5" s="129">
        <f>AG8</f>
        <v>25</v>
      </c>
      <c r="L5" s="128">
        <f>AG9</f>
        <v>24</v>
      </c>
      <c r="M5" s="111" t="s">
        <v>0</v>
      </c>
      <c r="N5" s="129">
        <f>AI9</f>
        <v>25</v>
      </c>
      <c r="O5" s="128">
        <f>AI11</f>
        <v>21</v>
      </c>
      <c r="P5" s="111" t="s">
        <v>0</v>
      </c>
      <c r="Q5" s="129">
        <f>AG11</f>
        <v>25</v>
      </c>
      <c r="R5" s="128" t="s">
        <v>92</v>
      </c>
      <c r="S5" s="124"/>
      <c r="T5" s="125"/>
      <c r="U5" s="126"/>
      <c r="V5" s="127"/>
      <c r="W5" s="127"/>
      <c r="Y5" s="100" t="s">
        <v>65</v>
      </c>
      <c r="Z5" s="139" t="s">
        <v>19</v>
      </c>
      <c r="AA5" s="40" t="str">
        <f>B4</f>
        <v>TJ Ostrava A-U18., exl.</v>
      </c>
      <c r="AB5" s="37" t="s">
        <v>6</v>
      </c>
      <c r="AC5" s="38" t="str">
        <f>B9</f>
        <v>Slezan Orlová-mladé</v>
      </c>
      <c r="AD5" s="36">
        <v>2</v>
      </c>
      <c r="AE5" s="37" t="s">
        <v>0</v>
      </c>
      <c r="AF5" s="39">
        <v>0</v>
      </c>
      <c r="AG5" s="36">
        <v>25</v>
      </c>
      <c r="AH5" s="37" t="s">
        <v>0</v>
      </c>
      <c r="AI5" s="39">
        <v>14</v>
      </c>
      <c r="AJ5" s="36">
        <v>25</v>
      </c>
      <c r="AK5" s="37" t="s">
        <v>0</v>
      </c>
      <c r="AL5" s="39">
        <v>22</v>
      </c>
      <c r="AM5" s="36"/>
      <c r="AN5" s="37" t="s">
        <v>0</v>
      </c>
      <c r="AO5" s="39"/>
      <c r="AP5" s="34">
        <f t="shared" si="0"/>
        <v>50</v>
      </c>
      <c r="AQ5" s="37" t="s">
        <v>0</v>
      </c>
      <c r="AR5" s="32">
        <f t="shared" si="1"/>
        <v>36</v>
      </c>
      <c r="AS5" s="226"/>
      <c r="AT5" s="228"/>
      <c r="AU5" s="41"/>
      <c r="AY5" s="4"/>
    </row>
    <row r="6" spans="1:51" ht="30" customHeight="1" x14ac:dyDescent="0.3">
      <c r="A6" s="122"/>
      <c r="B6" s="303"/>
      <c r="C6" s="241"/>
      <c r="D6" s="242"/>
      <c r="E6" s="243"/>
      <c r="F6" s="104">
        <f>AJ5</f>
        <v>25</v>
      </c>
      <c r="G6" s="105" t="s">
        <v>0</v>
      </c>
      <c r="H6" s="106">
        <f>AL5</f>
        <v>22</v>
      </c>
      <c r="I6" s="104">
        <f>AL8</f>
        <v>14</v>
      </c>
      <c r="J6" s="107" t="s">
        <v>0</v>
      </c>
      <c r="K6" s="106">
        <f>AJ8</f>
        <v>25</v>
      </c>
      <c r="L6" s="128">
        <f>AJ9</f>
        <v>25</v>
      </c>
      <c r="M6" s="105" t="s">
        <v>0</v>
      </c>
      <c r="N6" s="106">
        <f>AL9</f>
        <v>23</v>
      </c>
      <c r="O6" s="104">
        <f>AL11</f>
        <v>24</v>
      </c>
      <c r="P6" s="105" t="s">
        <v>0</v>
      </c>
      <c r="Q6" s="106">
        <f>AJ11</f>
        <v>25</v>
      </c>
      <c r="S6" s="111"/>
      <c r="T6" s="129"/>
      <c r="U6" s="126"/>
      <c r="V6" s="127"/>
      <c r="W6" s="247">
        <v>3</v>
      </c>
      <c r="Y6" s="100" t="s">
        <v>66</v>
      </c>
      <c r="Z6" s="139" t="s">
        <v>20</v>
      </c>
      <c r="AA6" s="40" t="str">
        <f>B24</f>
        <v>Vyškov</v>
      </c>
      <c r="AB6" s="37" t="s">
        <v>6</v>
      </c>
      <c r="AC6" s="38" t="str">
        <f>B14</f>
        <v>TJ Sokol FM-jun.A</v>
      </c>
      <c r="AD6" s="36">
        <v>0</v>
      </c>
      <c r="AE6" s="37" t="s">
        <v>0</v>
      </c>
      <c r="AF6" s="39">
        <v>2</v>
      </c>
      <c r="AG6" s="36">
        <v>10</v>
      </c>
      <c r="AH6" s="37" t="s">
        <v>0</v>
      </c>
      <c r="AI6" s="39">
        <v>25</v>
      </c>
      <c r="AJ6" s="36">
        <v>18</v>
      </c>
      <c r="AK6" s="37" t="s">
        <v>0</v>
      </c>
      <c r="AL6" s="39">
        <v>25</v>
      </c>
      <c r="AM6" s="36"/>
      <c r="AN6" s="37" t="s">
        <v>0</v>
      </c>
      <c r="AO6" s="39"/>
      <c r="AP6" s="34">
        <f t="shared" si="0"/>
        <v>28</v>
      </c>
      <c r="AQ6" s="37" t="s">
        <v>0</v>
      </c>
      <c r="AR6" s="32">
        <f t="shared" si="1"/>
        <v>50</v>
      </c>
      <c r="AS6" s="226"/>
      <c r="AT6" s="228"/>
      <c r="AU6" s="41"/>
    </row>
    <row r="7" spans="1:51" ht="30" customHeight="1" thickBot="1" x14ac:dyDescent="0.35">
      <c r="A7" s="122"/>
      <c r="B7" s="303"/>
      <c r="C7" s="241"/>
      <c r="D7" s="242"/>
      <c r="E7" s="243"/>
      <c r="F7" s="130">
        <f>AM5</f>
        <v>0</v>
      </c>
      <c r="G7" s="107" t="s">
        <v>0</v>
      </c>
      <c r="H7" s="131">
        <f>AO5</f>
        <v>0</v>
      </c>
      <c r="I7" s="130">
        <f>AO8</f>
        <v>0</v>
      </c>
      <c r="J7" s="107" t="s">
        <v>0</v>
      </c>
      <c r="K7" s="131">
        <f>AM8</f>
        <v>0</v>
      </c>
      <c r="L7" s="130">
        <f>AM10</f>
        <v>0</v>
      </c>
      <c r="M7" s="107" t="s">
        <v>0</v>
      </c>
      <c r="N7" s="131">
        <f>AO10</f>
        <v>0</v>
      </c>
      <c r="O7" s="130"/>
      <c r="P7" s="107" t="s">
        <v>0</v>
      </c>
      <c r="Q7" s="131">
        <f>AM11</f>
        <v>0</v>
      </c>
      <c r="R7" s="130">
        <f>F8+I8+L8+O8</f>
        <v>170</v>
      </c>
      <c r="S7" s="107" t="s">
        <v>0</v>
      </c>
      <c r="T7" s="131">
        <f>H8+K8+N8+Q8</f>
        <v>184</v>
      </c>
      <c r="U7" s="126"/>
      <c r="V7" s="127"/>
      <c r="W7" s="127"/>
      <c r="Y7" s="100" t="s">
        <v>67</v>
      </c>
      <c r="Z7" s="139" t="s">
        <v>21</v>
      </c>
      <c r="AA7" s="40" t="str">
        <f>B19</f>
        <v xml:space="preserve">VKB Frýdlant </v>
      </c>
      <c r="AB7" s="37" t="s">
        <v>6</v>
      </c>
      <c r="AC7" s="38" t="str">
        <f>B24</f>
        <v>Vyškov</v>
      </c>
      <c r="AD7" s="36">
        <v>0</v>
      </c>
      <c r="AE7" s="37" t="s">
        <v>0</v>
      </c>
      <c r="AF7" s="39">
        <v>2</v>
      </c>
      <c r="AG7" s="36">
        <v>23</v>
      </c>
      <c r="AH7" s="37" t="s">
        <v>0</v>
      </c>
      <c r="AI7" s="39">
        <v>25</v>
      </c>
      <c r="AJ7" s="36">
        <v>18</v>
      </c>
      <c r="AK7" s="37" t="s">
        <v>0</v>
      </c>
      <c r="AL7" s="39">
        <v>25</v>
      </c>
      <c r="AM7" s="36"/>
      <c r="AN7" s="37" t="s">
        <v>0</v>
      </c>
      <c r="AO7" s="39"/>
      <c r="AP7" s="34">
        <f t="shared" si="0"/>
        <v>41</v>
      </c>
      <c r="AQ7" s="37" t="s">
        <v>0</v>
      </c>
      <c r="AR7" s="32">
        <f t="shared" si="1"/>
        <v>50</v>
      </c>
      <c r="AS7" s="226"/>
      <c r="AT7" s="228"/>
      <c r="AU7" s="41"/>
    </row>
    <row r="8" spans="1:51" ht="30" customHeight="1" thickBot="1" x14ac:dyDescent="0.35">
      <c r="A8" s="132"/>
      <c r="B8" s="304"/>
      <c r="C8" s="223"/>
      <c r="D8" s="224"/>
      <c r="E8" s="225"/>
      <c r="F8" s="141">
        <f>SUM(F5:F7)</f>
        <v>50</v>
      </c>
      <c r="G8" s="142" t="s">
        <v>0</v>
      </c>
      <c r="H8" s="143">
        <f>SUM(H5:H7)</f>
        <v>36</v>
      </c>
      <c r="I8" s="141">
        <f>SUM(I5:I7)</f>
        <v>26</v>
      </c>
      <c r="J8" s="142" t="s">
        <v>0</v>
      </c>
      <c r="K8" s="143">
        <f>SUM(K5:K7)</f>
        <v>50</v>
      </c>
      <c r="L8" s="141">
        <f>SUM(L5:L7)</f>
        <v>49</v>
      </c>
      <c r="M8" s="142" t="s">
        <v>0</v>
      </c>
      <c r="N8" s="143">
        <f>SUM(N5:N7)</f>
        <v>48</v>
      </c>
      <c r="O8" s="141">
        <f>SUM(O5,O6,O7)</f>
        <v>45</v>
      </c>
      <c r="P8" s="142" t="s">
        <v>0</v>
      </c>
      <c r="Q8" s="143">
        <f>SUM(Q5:Q7)</f>
        <v>50</v>
      </c>
      <c r="R8" s="133"/>
      <c r="S8" s="134"/>
      <c r="T8" s="135"/>
      <c r="U8" s="136"/>
      <c r="V8" s="137"/>
      <c r="W8" s="137"/>
      <c r="Y8" s="100" t="s">
        <v>68</v>
      </c>
      <c r="Z8" s="139" t="s">
        <v>22</v>
      </c>
      <c r="AA8" s="40" t="str">
        <f>B14</f>
        <v>TJ Sokol FM-jun.A</v>
      </c>
      <c r="AB8" s="37" t="s">
        <v>6</v>
      </c>
      <c r="AC8" s="38" t="str">
        <f>B4</f>
        <v>TJ Ostrava A-U18., exl.</v>
      </c>
      <c r="AD8" s="36">
        <v>2</v>
      </c>
      <c r="AE8" s="37" t="s">
        <v>0</v>
      </c>
      <c r="AF8" s="39">
        <v>0</v>
      </c>
      <c r="AG8" s="36">
        <v>25</v>
      </c>
      <c r="AH8" s="37" t="s">
        <v>0</v>
      </c>
      <c r="AI8" s="39">
        <v>12</v>
      </c>
      <c r="AJ8" s="36">
        <v>25</v>
      </c>
      <c r="AK8" s="37" t="s">
        <v>0</v>
      </c>
      <c r="AL8" s="39">
        <v>14</v>
      </c>
      <c r="AM8" s="36"/>
      <c r="AN8" s="37" t="s">
        <v>0</v>
      </c>
      <c r="AO8" s="39"/>
      <c r="AP8" s="34">
        <f t="shared" si="0"/>
        <v>50</v>
      </c>
      <c r="AQ8" s="37" t="s">
        <v>0</v>
      </c>
      <c r="AR8" s="32">
        <f t="shared" si="1"/>
        <v>26</v>
      </c>
      <c r="AS8" s="226"/>
      <c r="AT8" s="228"/>
      <c r="AU8" s="41"/>
    </row>
    <row r="9" spans="1:51" ht="30" customHeight="1" thickBot="1" x14ac:dyDescent="0.35">
      <c r="A9" s="116" t="s">
        <v>18</v>
      </c>
      <c r="B9" s="302" t="str">
        <f>'seznam družstev'!B7</f>
        <v>Slezan Orlová-mladé</v>
      </c>
      <c r="C9" s="144">
        <f>H4</f>
        <v>0</v>
      </c>
      <c r="D9" s="145" t="s">
        <v>0</v>
      </c>
      <c r="E9" s="146">
        <f>F4</f>
        <v>2</v>
      </c>
      <c r="F9" s="238"/>
      <c r="G9" s="239"/>
      <c r="H9" s="240"/>
      <c r="I9" s="144">
        <f>AD10</f>
        <v>0</v>
      </c>
      <c r="J9" s="145" t="s">
        <v>0</v>
      </c>
      <c r="K9" s="146">
        <f>AF10</f>
        <v>2</v>
      </c>
      <c r="L9" s="144">
        <f>AF12</f>
        <v>0</v>
      </c>
      <c r="M9" s="145" t="s">
        <v>0</v>
      </c>
      <c r="N9" s="146">
        <f>AD12</f>
        <v>2</v>
      </c>
      <c r="O9" s="144">
        <f>AD3</f>
        <v>0</v>
      </c>
      <c r="P9" s="145" t="s">
        <v>0</v>
      </c>
      <c r="Q9" s="146">
        <f>AF3</f>
        <v>2</v>
      </c>
      <c r="R9" s="117">
        <f>O9+L9+I9+C9</f>
        <v>0</v>
      </c>
      <c r="S9" s="118" t="s">
        <v>0</v>
      </c>
      <c r="T9" s="119">
        <f>Q9+N9+K9+E9</f>
        <v>8</v>
      </c>
      <c r="U9" s="120">
        <f>R9</f>
        <v>0</v>
      </c>
      <c r="V9" s="121">
        <f>R12/T12</f>
        <v>0.62</v>
      </c>
      <c r="W9" s="121"/>
      <c r="Y9" s="100" t="s">
        <v>69</v>
      </c>
      <c r="Z9" s="139" t="s">
        <v>23</v>
      </c>
      <c r="AA9" s="40" t="str">
        <f>B4</f>
        <v>TJ Ostrava A-U18., exl.</v>
      </c>
      <c r="AB9" s="37" t="s">
        <v>6</v>
      </c>
      <c r="AC9" s="38" t="str">
        <f>B19</f>
        <v xml:space="preserve">VKB Frýdlant </v>
      </c>
      <c r="AD9" s="36">
        <v>1</v>
      </c>
      <c r="AE9" s="37" t="s">
        <v>0</v>
      </c>
      <c r="AF9" s="39">
        <v>1</v>
      </c>
      <c r="AG9" s="36">
        <v>24</v>
      </c>
      <c r="AH9" s="37" t="s">
        <v>0</v>
      </c>
      <c r="AI9" s="39">
        <v>25</v>
      </c>
      <c r="AJ9" s="36">
        <v>25</v>
      </c>
      <c r="AK9" s="37" t="s">
        <v>0</v>
      </c>
      <c r="AL9" s="39">
        <v>23</v>
      </c>
      <c r="AM9" s="36"/>
      <c r="AN9" s="37" t="s">
        <v>0</v>
      </c>
      <c r="AO9" s="39"/>
      <c r="AP9" s="34">
        <f t="shared" si="0"/>
        <v>49</v>
      </c>
      <c r="AQ9" s="37" t="s">
        <v>0</v>
      </c>
      <c r="AR9" s="32">
        <f t="shared" si="1"/>
        <v>48</v>
      </c>
      <c r="AS9" s="229"/>
      <c r="AT9" s="228"/>
      <c r="AU9" s="41"/>
    </row>
    <row r="10" spans="1:51" ht="30" customHeight="1" x14ac:dyDescent="0.3">
      <c r="A10" s="122"/>
      <c r="B10" s="303"/>
      <c r="C10" s="128">
        <f>H5</f>
        <v>14</v>
      </c>
      <c r="D10" s="111" t="s">
        <v>0</v>
      </c>
      <c r="E10" s="129">
        <f>F5</f>
        <v>25</v>
      </c>
      <c r="F10" s="241"/>
      <c r="G10" s="242"/>
      <c r="H10" s="243"/>
      <c r="I10" s="128">
        <f>AG10</f>
        <v>13</v>
      </c>
      <c r="J10" s="124" t="s">
        <v>0</v>
      </c>
      <c r="K10" s="129">
        <f>AI10</f>
        <v>25</v>
      </c>
      <c r="L10" s="128">
        <f>AI12</f>
        <v>16</v>
      </c>
      <c r="M10" s="111" t="s">
        <v>0</v>
      </c>
      <c r="N10" s="129">
        <f>AG12</f>
        <v>25</v>
      </c>
      <c r="O10" s="128">
        <f>AG3</f>
        <v>11</v>
      </c>
      <c r="P10" s="111" t="s">
        <v>0</v>
      </c>
      <c r="Q10" s="129">
        <f>AI3</f>
        <v>25</v>
      </c>
      <c r="R10" s="123"/>
      <c r="S10" s="124"/>
      <c r="T10" s="125"/>
      <c r="U10" s="126"/>
      <c r="V10" s="127"/>
      <c r="W10" s="247">
        <v>5</v>
      </c>
      <c r="Y10" s="100" t="s">
        <v>70</v>
      </c>
      <c r="Z10" s="139" t="s">
        <v>24</v>
      </c>
      <c r="AA10" s="40" t="str">
        <f>B9</f>
        <v>Slezan Orlová-mladé</v>
      </c>
      <c r="AB10" s="37" t="s">
        <v>6</v>
      </c>
      <c r="AC10" s="38" t="str">
        <f>B14</f>
        <v>TJ Sokol FM-jun.A</v>
      </c>
      <c r="AD10" s="36">
        <v>0</v>
      </c>
      <c r="AE10" s="37" t="s">
        <v>0</v>
      </c>
      <c r="AF10" s="39">
        <v>2</v>
      </c>
      <c r="AG10" s="36">
        <v>13</v>
      </c>
      <c r="AH10" s="37" t="s">
        <v>0</v>
      </c>
      <c r="AI10" s="39">
        <v>25</v>
      </c>
      <c r="AJ10" s="36">
        <v>13</v>
      </c>
      <c r="AK10" s="37" t="s">
        <v>0</v>
      </c>
      <c r="AL10" s="39">
        <v>25</v>
      </c>
      <c r="AM10" s="36"/>
      <c r="AN10" s="37" t="s">
        <v>0</v>
      </c>
      <c r="AO10" s="39"/>
      <c r="AP10" s="34">
        <f t="shared" si="0"/>
        <v>26</v>
      </c>
      <c r="AQ10" s="37" t="s">
        <v>0</v>
      </c>
      <c r="AR10" s="32">
        <f t="shared" si="1"/>
        <v>50</v>
      </c>
      <c r="AS10" s="229"/>
      <c r="AT10" s="228"/>
      <c r="AU10" s="41"/>
    </row>
    <row r="11" spans="1:51" ht="30" customHeight="1" x14ac:dyDescent="0.3">
      <c r="A11" s="122"/>
      <c r="B11" s="303"/>
      <c r="C11" s="104">
        <f>H6</f>
        <v>22</v>
      </c>
      <c r="D11" s="105" t="s">
        <v>0</v>
      </c>
      <c r="E11" s="106">
        <f>F6</f>
        <v>25</v>
      </c>
      <c r="F11" s="241"/>
      <c r="G11" s="242"/>
      <c r="H11" s="243"/>
      <c r="I11" s="104">
        <f>AJ10</f>
        <v>13</v>
      </c>
      <c r="J11" s="105" t="s">
        <v>0</v>
      </c>
      <c r="K11" s="106">
        <f>AL10</f>
        <v>25</v>
      </c>
      <c r="L11" s="104">
        <f>AL12</f>
        <v>22</v>
      </c>
      <c r="M11" s="105" t="s">
        <v>0</v>
      </c>
      <c r="N11" s="106">
        <f>AJ12</f>
        <v>25</v>
      </c>
      <c r="O11" s="104">
        <f>AJ3</f>
        <v>13</v>
      </c>
      <c r="P11" s="105" t="s">
        <v>0</v>
      </c>
      <c r="Q11" s="106">
        <f>AL3</f>
        <v>25</v>
      </c>
      <c r="R11" s="128"/>
      <c r="S11" s="111"/>
      <c r="T11" s="129"/>
      <c r="U11" s="126"/>
      <c r="V11" s="127"/>
      <c r="W11" s="127"/>
      <c r="Y11" s="100" t="s">
        <v>71</v>
      </c>
      <c r="Z11" s="139" t="s">
        <v>25</v>
      </c>
      <c r="AA11" s="40" t="str">
        <f>B24</f>
        <v>Vyškov</v>
      </c>
      <c r="AB11" s="37" t="s">
        <v>6</v>
      </c>
      <c r="AC11" s="38" t="str">
        <f>B4</f>
        <v>TJ Ostrava A-U18., exl.</v>
      </c>
      <c r="AD11" s="36">
        <v>2</v>
      </c>
      <c r="AE11" s="37" t="s">
        <v>0</v>
      </c>
      <c r="AF11" s="39">
        <v>0</v>
      </c>
      <c r="AG11" s="36">
        <v>25</v>
      </c>
      <c r="AH11" s="37" t="s">
        <v>0</v>
      </c>
      <c r="AI11" s="39">
        <v>21</v>
      </c>
      <c r="AJ11" s="36">
        <v>25</v>
      </c>
      <c r="AK11" s="37" t="s">
        <v>0</v>
      </c>
      <c r="AL11" s="39">
        <v>24</v>
      </c>
      <c r="AM11" s="36"/>
      <c r="AN11" s="37" t="s">
        <v>0</v>
      </c>
      <c r="AO11" s="39"/>
      <c r="AP11" s="34">
        <f t="shared" si="0"/>
        <v>50</v>
      </c>
      <c r="AQ11" s="37" t="s">
        <v>0</v>
      </c>
      <c r="AR11" s="32">
        <f t="shared" si="1"/>
        <v>45</v>
      </c>
      <c r="AS11" s="226"/>
      <c r="AT11" s="228"/>
      <c r="AU11" s="41"/>
    </row>
    <row r="12" spans="1:51" ht="30" customHeight="1" thickBot="1" x14ac:dyDescent="0.35">
      <c r="A12" s="122"/>
      <c r="B12" s="303"/>
      <c r="C12" s="104">
        <f>H7</f>
        <v>0</v>
      </c>
      <c r="D12" s="105" t="s">
        <v>0</v>
      </c>
      <c r="E12" s="106">
        <f>F7</f>
        <v>0</v>
      </c>
      <c r="F12" s="241"/>
      <c r="G12" s="242"/>
      <c r="H12" s="243"/>
      <c r="I12" s="130">
        <f>AM9</f>
        <v>0</v>
      </c>
      <c r="J12" s="124" t="s">
        <v>0</v>
      </c>
      <c r="K12" s="131">
        <f>AO9</f>
        <v>0</v>
      </c>
      <c r="L12" s="130">
        <f>AO12</f>
        <v>0</v>
      </c>
      <c r="M12" s="107" t="s">
        <v>0</v>
      </c>
      <c r="N12" s="131">
        <f>AM12</f>
        <v>0</v>
      </c>
      <c r="O12" s="130">
        <f>AM3</f>
        <v>0</v>
      </c>
      <c r="P12" s="107" t="s">
        <v>0</v>
      </c>
      <c r="Q12" s="131">
        <f>AO3</f>
        <v>0</v>
      </c>
      <c r="R12" s="130">
        <f>O13+L13+I13+C13</f>
        <v>124</v>
      </c>
      <c r="S12" s="107" t="s">
        <v>0</v>
      </c>
      <c r="T12" s="131">
        <f>Q13+N13++K13+E13</f>
        <v>200</v>
      </c>
      <c r="U12" s="126"/>
      <c r="V12" s="127"/>
      <c r="W12" s="127"/>
      <c r="Y12" s="100" t="s">
        <v>72</v>
      </c>
      <c r="Z12" s="140" t="s">
        <v>26</v>
      </c>
      <c r="AA12" s="46" t="str">
        <f>B19</f>
        <v xml:space="preserve">VKB Frýdlant </v>
      </c>
      <c r="AB12" s="43" t="s">
        <v>6</v>
      </c>
      <c r="AC12" s="44" t="str">
        <f>B9</f>
        <v>Slezan Orlová-mladé</v>
      </c>
      <c r="AD12" s="42">
        <v>2</v>
      </c>
      <c r="AE12" s="43" t="s">
        <v>0</v>
      </c>
      <c r="AF12" s="45">
        <v>0</v>
      </c>
      <c r="AG12" s="42">
        <v>25</v>
      </c>
      <c r="AH12" s="43" t="s">
        <v>0</v>
      </c>
      <c r="AI12" s="45">
        <v>16</v>
      </c>
      <c r="AJ12" s="42">
        <v>25</v>
      </c>
      <c r="AK12" s="43" t="s">
        <v>0</v>
      </c>
      <c r="AL12" s="45">
        <v>22</v>
      </c>
      <c r="AM12" s="42"/>
      <c r="AN12" s="43" t="s">
        <v>0</v>
      </c>
      <c r="AO12" s="45"/>
      <c r="AP12" s="34">
        <f t="shared" si="0"/>
        <v>50</v>
      </c>
      <c r="AQ12" s="43" t="s">
        <v>0</v>
      </c>
      <c r="AR12" s="32">
        <f t="shared" si="1"/>
        <v>38</v>
      </c>
      <c r="AS12" s="230"/>
      <c r="AT12" s="231"/>
      <c r="AU12" s="47"/>
    </row>
    <row r="13" spans="1:51" ht="30" customHeight="1" thickBot="1" x14ac:dyDescent="0.3">
      <c r="A13" s="132"/>
      <c r="B13" s="304"/>
      <c r="C13" s="108">
        <f>SUM(C10:C12)</f>
        <v>36</v>
      </c>
      <c r="D13" s="109" t="s">
        <v>0</v>
      </c>
      <c r="E13" s="110">
        <f>SUM(E10:E12)</f>
        <v>50</v>
      </c>
      <c r="F13" s="223"/>
      <c r="G13" s="224"/>
      <c r="H13" s="225"/>
      <c r="I13" s="141">
        <f>SUM(I10:I12)</f>
        <v>26</v>
      </c>
      <c r="J13" s="142" t="s">
        <v>0</v>
      </c>
      <c r="K13" s="143">
        <f>SUM(K10:K12)</f>
        <v>50</v>
      </c>
      <c r="L13" s="141">
        <f>SUM(L10:L12)</f>
        <v>38</v>
      </c>
      <c r="M13" s="142" t="s">
        <v>0</v>
      </c>
      <c r="N13" s="143">
        <f>AP12</f>
        <v>50</v>
      </c>
      <c r="O13" s="141">
        <f>SUM(O10:O12)</f>
        <v>24</v>
      </c>
      <c r="P13" s="142" t="s">
        <v>0</v>
      </c>
      <c r="Q13" s="143">
        <f>SUM(Q10:Q12)</f>
        <v>50</v>
      </c>
      <c r="R13" s="133"/>
      <c r="S13" s="134"/>
      <c r="T13" s="135"/>
      <c r="U13" s="136"/>
      <c r="V13" s="137"/>
      <c r="W13" s="137"/>
      <c r="AE13" s="27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1" ht="30" customHeight="1" x14ac:dyDescent="0.25">
      <c r="A14" s="116" t="s">
        <v>19</v>
      </c>
      <c r="B14" s="302" t="str">
        <f>'seznam družstev'!B9</f>
        <v>TJ Sokol FM-jun.A</v>
      </c>
      <c r="C14" s="101">
        <f>K4</f>
        <v>2</v>
      </c>
      <c r="D14" s="103" t="s">
        <v>0</v>
      </c>
      <c r="E14" s="102">
        <f>I4</f>
        <v>0</v>
      </c>
      <c r="F14" s="244">
        <f>K9</f>
        <v>2</v>
      </c>
      <c r="G14" s="245" t="s">
        <v>0</v>
      </c>
      <c r="H14" s="246">
        <f>I9</f>
        <v>0</v>
      </c>
      <c r="I14" s="238"/>
      <c r="J14" s="239"/>
      <c r="K14" s="240"/>
      <c r="L14" s="101">
        <f>AD4</f>
        <v>2</v>
      </c>
      <c r="M14" s="103" t="s">
        <v>0</v>
      </c>
      <c r="N14" s="102">
        <f>AF4</f>
        <v>0</v>
      </c>
      <c r="O14" s="101">
        <f>AF6</f>
        <v>2</v>
      </c>
      <c r="P14" s="103" t="s">
        <v>0</v>
      </c>
      <c r="Q14" s="102">
        <f>AD6</f>
        <v>0</v>
      </c>
      <c r="R14" s="117">
        <f>O14+L14+F14+C14</f>
        <v>8</v>
      </c>
      <c r="S14" s="118" t="s">
        <v>0</v>
      </c>
      <c r="T14" s="119">
        <f>Q14+N14+H14+E14</f>
        <v>0</v>
      </c>
      <c r="U14" s="120">
        <f>R14</f>
        <v>8</v>
      </c>
      <c r="V14" s="121">
        <f>R17/T17</f>
        <v>2.0202020202020203</v>
      </c>
      <c r="W14" s="121"/>
      <c r="AE14" s="27"/>
      <c r="AF14" s="3"/>
      <c r="AG14" s="3" t="s">
        <v>73</v>
      </c>
      <c r="AH14" s="3"/>
      <c r="AI14" s="5">
        <v>10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51" ht="30" customHeight="1" x14ac:dyDescent="0.25">
      <c r="A15" s="122"/>
      <c r="B15" s="303"/>
      <c r="C15" s="104">
        <f>K5</f>
        <v>25</v>
      </c>
      <c r="D15" s="105" t="s">
        <v>0</v>
      </c>
      <c r="E15" s="106">
        <f>I5</f>
        <v>12</v>
      </c>
      <c r="F15" s="104">
        <f>K10</f>
        <v>25</v>
      </c>
      <c r="G15" s="105" t="s">
        <v>0</v>
      </c>
      <c r="H15" s="106">
        <f>I10</f>
        <v>13</v>
      </c>
      <c r="I15" s="241"/>
      <c r="J15" s="242"/>
      <c r="K15" s="243"/>
      <c r="L15" s="104">
        <f>AG4</f>
        <v>25</v>
      </c>
      <c r="M15" s="105" t="s">
        <v>0</v>
      </c>
      <c r="N15" s="106">
        <f>AI4</f>
        <v>12</v>
      </c>
      <c r="O15" s="104">
        <f>AI6</f>
        <v>25</v>
      </c>
      <c r="P15" s="105" t="s">
        <v>0</v>
      </c>
      <c r="Q15" s="106">
        <f>AG6</f>
        <v>10</v>
      </c>
      <c r="R15" s="123"/>
      <c r="S15" s="124"/>
      <c r="T15" s="125"/>
      <c r="U15" s="126"/>
      <c r="V15" s="127"/>
      <c r="W15" s="127"/>
      <c r="AE15" s="27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51" ht="30" customHeight="1" x14ac:dyDescent="0.25">
      <c r="A16" s="122"/>
      <c r="B16" s="303"/>
      <c r="C16" s="104">
        <f>K6</f>
        <v>25</v>
      </c>
      <c r="D16" s="105" t="s">
        <v>0</v>
      </c>
      <c r="E16" s="106">
        <f>I6</f>
        <v>14</v>
      </c>
      <c r="F16" s="104">
        <f>K11</f>
        <v>25</v>
      </c>
      <c r="G16" s="105" t="s">
        <v>0</v>
      </c>
      <c r="H16" s="106">
        <f>I11</f>
        <v>13</v>
      </c>
      <c r="I16" s="241"/>
      <c r="J16" s="242"/>
      <c r="K16" s="243"/>
      <c r="L16" s="104">
        <f>AJ4</f>
        <v>25</v>
      </c>
      <c r="M16" s="105" t="s">
        <v>0</v>
      </c>
      <c r="N16" s="106">
        <f>AL4</f>
        <v>7</v>
      </c>
      <c r="O16" s="104">
        <f>AL6</f>
        <v>25</v>
      </c>
      <c r="P16" s="105" t="s">
        <v>0</v>
      </c>
      <c r="Q16" s="106">
        <f>AJ6</f>
        <v>18</v>
      </c>
      <c r="R16" s="128"/>
      <c r="S16" s="111"/>
      <c r="T16" s="129"/>
      <c r="U16" s="126"/>
      <c r="V16" s="127"/>
      <c r="W16" s="247">
        <v>1</v>
      </c>
      <c r="AE16" s="27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3" ht="30" customHeight="1" x14ac:dyDescent="0.25">
      <c r="A17" s="122"/>
      <c r="B17" s="303"/>
      <c r="C17" s="104">
        <f>K7</f>
        <v>0</v>
      </c>
      <c r="D17" s="105" t="s">
        <v>0</v>
      </c>
      <c r="E17" s="106">
        <f>I7</f>
        <v>0</v>
      </c>
      <c r="F17" s="104">
        <f>K12</f>
        <v>0</v>
      </c>
      <c r="G17" s="105" t="s">
        <v>0</v>
      </c>
      <c r="H17" s="106">
        <f>I12</f>
        <v>0</v>
      </c>
      <c r="I17" s="241"/>
      <c r="J17" s="242"/>
      <c r="K17" s="243"/>
      <c r="L17" s="104">
        <f>AM4</f>
        <v>0</v>
      </c>
      <c r="M17" s="105" t="s">
        <v>0</v>
      </c>
      <c r="N17" s="106">
        <f>AO4</f>
        <v>0</v>
      </c>
      <c r="O17" s="104">
        <f>AO6</f>
        <v>0</v>
      </c>
      <c r="P17" s="105" t="s">
        <v>0</v>
      </c>
      <c r="Q17" s="106">
        <f>AM6</f>
        <v>0</v>
      </c>
      <c r="R17" s="130">
        <f>O18+L18+F18+C18</f>
        <v>200</v>
      </c>
      <c r="S17" s="107" t="s">
        <v>0</v>
      </c>
      <c r="T17" s="131">
        <f>Q18+N18+H18+E18</f>
        <v>99</v>
      </c>
      <c r="U17" s="126"/>
      <c r="V17" s="127"/>
      <c r="W17" s="127"/>
      <c r="AE17" s="27"/>
      <c r="AF17" s="3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</row>
    <row r="18" spans="1:53" ht="30" customHeight="1" thickBot="1" x14ac:dyDescent="0.3">
      <c r="A18" s="132"/>
      <c r="B18" s="304"/>
      <c r="C18" s="108">
        <f>SUM(C15:C17)</f>
        <v>50</v>
      </c>
      <c r="D18" s="109" t="s">
        <v>0</v>
      </c>
      <c r="E18" s="110">
        <f>SUM(E15:E17)</f>
        <v>26</v>
      </c>
      <c r="F18" s="108">
        <f>SUM(F15:F17)</f>
        <v>50</v>
      </c>
      <c r="G18" s="109" t="s">
        <v>0</v>
      </c>
      <c r="H18" s="110">
        <f>SUM(H15:H17)</f>
        <v>26</v>
      </c>
      <c r="I18" s="223"/>
      <c r="J18" s="224"/>
      <c r="K18" s="225"/>
      <c r="L18" s="108">
        <f>SUM(L15:L17)</f>
        <v>50</v>
      </c>
      <c r="M18" s="109" t="s">
        <v>0</v>
      </c>
      <c r="N18" s="110">
        <f>SUM(N15:N17)</f>
        <v>19</v>
      </c>
      <c r="O18" s="108">
        <f>SUM(O15:O17)</f>
        <v>50</v>
      </c>
      <c r="P18" s="109" t="s">
        <v>0</v>
      </c>
      <c r="Q18" s="110">
        <f>SUM(Q15:Q17)</f>
        <v>28</v>
      </c>
      <c r="R18" s="133"/>
      <c r="S18" s="134"/>
      <c r="T18" s="135"/>
      <c r="U18" s="136"/>
      <c r="V18" s="137"/>
      <c r="W18" s="137"/>
      <c r="AE18" s="27"/>
      <c r="AF18" s="3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</row>
    <row r="19" spans="1:53" ht="30" customHeight="1" x14ac:dyDescent="0.25">
      <c r="A19" s="116" t="s">
        <v>20</v>
      </c>
      <c r="B19" s="302" t="str">
        <f>'seznam družstev'!B11</f>
        <v xml:space="preserve">VKB Frýdlant </v>
      </c>
      <c r="C19" s="101">
        <f>N4</f>
        <v>1</v>
      </c>
      <c r="D19" s="103" t="s">
        <v>0</v>
      </c>
      <c r="E19" s="102">
        <f>L4</f>
        <v>1</v>
      </c>
      <c r="F19" s="101">
        <f>N9</f>
        <v>2</v>
      </c>
      <c r="G19" s="103" t="s">
        <v>0</v>
      </c>
      <c r="H19" s="102">
        <f>L9</f>
        <v>0</v>
      </c>
      <c r="I19" s="101">
        <f>N14</f>
        <v>0</v>
      </c>
      <c r="J19" s="103" t="s">
        <v>0</v>
      </c>
      <c r="K19" s="102">
        <f>L14</f>
        <v>2</v>
      </c>
      <c r="L19" s="238"/>
      <c r="M19" s="239"/>
      <c r="N19" s="240"/>
      <c r="O19" s="101">
        <f>AD7</f>
        <v>0</v>
      </c>
      <c r="P19" s="103" t="s">
        <v>0</v>
      </c>
      <c r="Q19" s="102">
        <f>AF7</f>
        <v>2</v>
      </c>
      <c r="R19" s="117">
        <f>O19+I19+F19+C19</f>
        <v>3</v>
      </c>
      <c r="S19" s="118" t="s">
        <v>0</v>
      </c>
      <c r="T19" s="119">
        <f>Q19+K19+H19+E19</f>
        <v>5</v>
      </c>
      <c r="U19" s="120">
        <f>R19</f>
        <v>3</v>
      </c>
      <c r="V19" s="121">
        <f>R22/T22</f>
        <v>0.84491978609625673</v>
      </c>
      <c r="W19" s="121"/>
      <c r="AE19" s="27"/>
      <c r="AF19" s="3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</row>
    <row r="20" spans="1:53" ht="30" customHeight="1" x14ac:dyDescent="0.25">
      <c r="A20" s="122"/>
      <c r="B20" s="303"/>
      <c r="C20" s="104">
        <f>N5</f>
        <v>25</v>
      </c>
      <c r="D20" s="105" t="s">
        <v>0</v>
      </c>
      <c r="E20" s="106">
        <f>L5</f>
        <v>24</v>
      </c>
      <c r="F20" s="104">
        <f>N10</f>
        <v>25</v>
      </c>
      <c r="G20" s="105" t="s">
        <v>0</v>
      </c>
      <c r="H20" s="106">
        <f>L10</f>
        <v>16</v>
      </c>
      <c r="I20" s="104">
        <f>N15</f>
        <v>12</v>
      </c>
      <c r="J20" s="105" t="s">
        <v>0</v>
      </c>
      <c r="K20" s="106">
        <f>L15</f>
        <v>25</v>
      </c>
      <c r="L20" s="241"/>
      <c r="M20" s="242"/>
      <c r="N20" s="243"/>
      <c r="O20" s="104">
        <f>AG7</f>
        <v>23</v>
      </c>
      <c r="P20" s="105" t="s">
        <v>0</v>
      </c>
      <c r="Q20" s="106">
        <f>AI7</f>
        <v>25</v>
      </c>
      <c r="R20" s="123"/>
      <c r="S20" s="124"/>
      <c r="T20" s="125"/>
      <c r="U20" s="126"/>
      <c r="V20" s="127"/>
      <c r="W20" s="127"/>
      <c r="AE20" s="27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53" ht="30" customHeight="1" x14ac:dyDescent="0.25">
      <c r="A21" s="122"/>
      <c r="B21" s="303"/>
      <c r="C21" s="104">
        <f>N6</f>
        <v>23</v>
      </c>
      <c r="D21" s="105" t="s">
        <v>0</v>
      </c>
      <c r="E21" s="106">
        <f>L6</f>
        <v>25</v>
      </c>
      <c r="F21" s="104">
        <f>N11</f>
        <v>25</v>
      </c>
      <c r="G21" s="105" t="s">
        <v>0</v>
      </c>
      <c r="H21" s="106">
        <f>L11</f>
        <v>22</v>
      </c>
      <c r="I21" s="104">
        <f>N16</f>
        <v>7</v>
      </c>
      <c r="J21" s="105" t="s">
        <v>0</v>
      </c>
      <c r="K21" s="106">
        <f>L16</f>
        <v>25</v>
      </c>
      <c r="L21" s="241"/>
      <c r="M21" s="242"/>
      <c r="N21" s="243"/>
      <c r="O21" s="104">
        <f>AJ7</f>
        <v>18</v>
      </c>
      <c r="P21" s="105" t="s">
        <v>0</v>
      </c>
      <c r="Q21" s="106">
        <f>AL7</f>
        <v>25</v>
      </c>
      <c r="R21" s="128"/>
      <c r="S21" s="111"/>
      <c r="T21" s="129"/>
      <c r="U21" s="126"/>
      <c r="V21" s="127"/>
      <c r="W21" s="247">
        <v>4</v>
      </c>
      <c r="AE21" s="27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53" ht="30" customHeight="1" x14ac:dyDescent="0.25">
      <c r="A22" s="122"/>
      <c r="B22" s="303"/>
      <c r="C22" s="104">
        <f>N7</f>
        <v>0</v>
      </c>
      <c r="D22" s="105" t="s">
        <v>0</v>
      </c>
      <c r="E22" s="106">
        <f>L7</f>
        <v>0</v>
      </c>
      <c r="F22" s="104">
        <f>N12</f>
        <v>0</v>
      </c>
      <c r="G22" s="105" t="s">
        <v>0</v>
      </c>
      <c r="H22" s="106">
        <f>L12</f>
        <v>0</v>
      </c>
      <c r="I22" s="104">
        <f>N17</f>
        <v>0</v>
      </c>
      <c r="J22" s="105" t="s">
        <v>0</v>
      </c>
      <c r="K22" s="106">
        <f>L17</f>
        <v>0</v>
      </c>
      <c r="L22" s="241"/>
      <c r="M22" s="242"/>
      <c r="N22" s="243"/>
      <c r="O22" s="104">
        <f>AM7</f>
        <v>0</v>
      </c>
      <c r="P22" s="105" t="s">
        <v>0</v>
      </c>
      <c r="Q22" s="106">
        <f>AO7</f>
        <v>0</v>
      </c>
      <c r="R22" s="130">
        <f>O23+I23+F23+C23</f>
        <v>158</v>
      </c>
      <c r="S22" s="107" t="s">
        <v>0</v>
      </c>
      <c r="T22" s="131">
        <f>Q23+K23+H23+E23</f>
        <v>187</v>
      </c>
      <c r="U22" s="126"/>
      <c r="V22" s="127"/>
      <c r="W22" s="127"/>
      <c r="AE22" s="27"/>
      <c r="AF22" s="3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</row>
    <row r="23" spans="1:53" ht="30" customHeight="1" thickBot="1" x14ac:dyDescent="0.3">
      <c r="A23" s="132"/>
      <c r="B23" s="304"/>
      <c r="C23" s="108">
        <f>SUM(C20:C22)</f>
        <v>48</v>
      </c>
      <c r="D23" s="109" t="s">
        <v>0</v>
      </c>
      <c r="E23" s="110">
        <f>SUM(E20:E22)</f>
        <v>49</v>
      </c>
      <c r="F23" s="108">
        <f>SUM(F20:F22)</f>
        <v>50</v>
      </c>
      <c r="G23" s="109" t="s">
        <v>0</v>
      </c>
      <c r="H23" s="110">
        <f>SUM(H20:H22)</f>
        <v>38</v>
      </c>
      <c r="I23" s="108">
        <f>SUM(I20:I22)</f>
        <v>19</v>
      </c>
      <c r="J23" s="109" t="s">
        <v>0</v>
      </c>
      <c r="K23" s="110">
        <f>SUM(K20:K22)</f>
        <v>50</v>
      </c>
      <c r="L23" s="223"/>
      <c r="M23" s="224"/>
      <c r="N23" s="225"/>
      <c r="O23" s="108">
        <f>SUM(O20:O22)</f>
        <v>41</v>
      </c>
      <c r="P23" s="109" t="s">
        <v>0</v>
      </c>
      <c r="Q23" s="110">
        <f>SUM(Q20:Q22)</f>
        <v>50</v>
      </c>
      <c r="R23" s="133"/>
      <c r="S23" s="134"/>
      <c r="T23" s="135"/>
      <c r="U23" s="136"/>
      <c r="V23" s="137"/>
      <c r="W23" s="137"/>
      <c r="AE23" s="27"/>
      <c r="AF23" s="3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</row>
    <row r="24" spans="1:53" ht="30" customHeight="1" x14ac:dyDescent="0.25">
      <c r="A24" s="116" t="s">
        <v>21</v>
      </c>
      <c r="B24" s="302" t="str">
        <f>'seznam družstev'!B13</f>
        <v>Vyškov</v>
      </c>
      <c r="C24" s="101">
        <f>Q4</f>
        <v>2</v>
      </c>
      <c r="D24" s="103" t="s">
        <v>0</v>
      </c>
      <c r="E24" s="102">
        <f>O4</f>
        <v>0</v>
      </c>
      <c r="F24" s="101">
        <f>Q9</f>
        <v>2</v>
      </c>
      <c r="G24" s="103" t="s">
        <v>0</v>
      </c>
      <c r="H24" s="102">
        <f>O9</f>
        <v>0</v>
      </c>
      <c r="I24" s="101">
        <f>Q14</f>
        <v>0</v>
      </c>
      <c r="J24" s="103" t="s">
        <v>0</v>
      </c>
      <c r="K24" s="102">
        <f>O14</f>
        <v>2</v>
      </c>
      <c r="L24" s="101">
        <f>Q19</f>
        <v>2</v>
      </c>
      <c r="M24" s="103" t="s">
        <v>0</v>
      </c>
      <c r="N24" s="102">
        <f>O19</f>
        <v>0</v>
      </c>
      <c r="O24" s="238"/>
      <c r="P24" s="239"/>
      <c r="Q24" s="240"/>
      <c r="R24" s="117">
        <f>L24+I24+F24+C24</f>
        <v>6</v>
      </c>
      <c r="S24" s="118" t="s">
        <v>0</v>
      </c>
      <c r="T24" s="119">
        <f>N24+K24+H24+E24</f>
        <v>2</v>
      </c>
      <c r="U24" s="120">
        <f>R24</f>
        <v>6</v>
      </c>
      <c r="V24" s="121">
        <f>R27/T27</f>
        <v>1.1125</v>
      </c>
      <c r="W24" s="121"/>
      <c r="AE24" s="27"/>
      <c r="AF24" s="3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</row>
    <row r="25" spans="1:53" ht="30" customHeight="1" x14ac:dyDescent="0.25">
      <c r="A25" s="122"/>
      <c r="B25" s="303"/>
      <c r="C25" s="104">
        <f>Q5</f>
        <v>25</v>
      </c>
      <c r="D25" s="105" t="s">
        <v>0</v>
      </c>
      <c r="E25" s="106">
        <f>O5</f>
        <v>21</v>
      </c>
      <c r="F25" s="104">
        <f>Q10</f>
        <v>25</v>
      </c>
      <c r="G25" s="105" t="s">
        <v>0</v>
      </c>
      <c r="H25" s="106">
        <f>O10</f>
        <v>11</v>
      </c>
      <c r="I25" s="104">
        <f>Q15</f>
        <v>10</v>
      </c>
      <c r="J25" s="105" t="s">
        <v>0</v>
      </c>
      <c r="K25" s="106">
        <f>O15</f>
        <v>25</v>
      </c>
      <c r="L25" s="104">
        <f>Q20</f>
        <v>25</v>
      </c>
      <c r="M25" s="105" t="s">
        <v>0</v>
      </c>
      <c r="N25" s="106">
        <f>O20</f>
        <v>23</v>
      </c>
      <c r="O25" s="241"/>
      <c r="P25" s="242"/>
      <c r="Q25" s="243"/>
      <c r="R25" s="123"/>
      <c r="S25" s="124"/>
      <c r="T25" s="125"/>
      <c r="U25" s="126"/>
      <c r="V25" s="127"/>
      <c r="W25" s="127"/>
      <c r="AE25" s="27"/>
      <c r="AF25" s="3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</row>
    <row r="26" spans="1:53" ht="30" customHeight="1" x14ac:dyDescent="0.25">
      <c r="A26" s="122"/>
      <c r="B26" s="303"/>
      <c r="C26" s="104">
        <f>Q6</f>
        <v>25</v>
      </c>
      <c r="D26" s="105" t="s">
        <v>0</v>
      </c>
      <c r="E26" s="106">
        <f>O6</f>
        <v>24</v>
      </c>
      <c r="F26" s="104">
        <f>Q11</f>
        <v>25</v>
      </c>
      <c r="G26" s="105" t="s">
        <v>0</v>
      </c>
      <c r="H26" s="106">
        <f>O11</f>
        <v>13</v>
      </c>
      <c r="I26" s="104">
        <f>Q16</f>
        <v>18</v>
      </c>
      <c r="J26" s="105" t="s">
        <v>0</v>
      </c>
      <c r="K26" s="106">
        <f>O16</f>
        <v>25</v>
      </c>
      <c r="L26" s="104">
        <f>Q21</f>
        <v>25</v>
      </c>
      <c r="M26" s="105" t="s">
        <v>0</v>
      </c>
      <c r="N26" s="106">
        <f>O21</f>
        <v>18</v>
      </c>
      <c r="O26" s="241"/>
      <c r="P26" s="242"/>
      <c r="Q26" s="243"/>
      <c r="R26" s="128"/>
      <c r="S26" s="111"/>
      <c r="T26" s="129"/>
      <c r="U26" s="126"/>
      <c r="V26" s="127"/>
      <c r="W26" s="247">
        <v>2</v>
      </c>
      <c r="AE26" s="27"/>
      <c r="AF26" s="3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3"/>
      <c r="AW26" s="3"/>
      <c r="AX26" s="3"/>
      <c r="AY26" s="3"/>
      <c r="AZ26" s="3"/>
      <c r="BA26" s="3"/>
    </row>
    <row r="27" spans="1:53" ht="30" customHeight="1" x14ac:dyDescent="0.25">
      <c r="A27" s="122"/>
      <c r="B27" s="303"/>
      <c r="C27" s="104">
        <f>Q7</f>
        <v>0</v>
      </c>
      <c r="D27" s="105" t="s">
        <v>0</v>
      </c>
      <c r="E27" s="106">
        <f>O7</f>
        <v>0</v>
      </c>
      <c r="F27" s="104">
        <f>Q12</f>
        <v>0</v>
      </c>
      <c r="G27" s="105" t="s">
        <v>0</v>
      </c>
      <c r="H27" s="106">
        <f>O12</f>
        <v>0</v>
      </c>
      <c r="I27" s="104">
        <f>Q17</f>
        <v>0</v>
      </c>
      <c r="J27" s="105" t="s">
        <v>0</v>
      </c>
      <c r="K27" s="106">
        <f>O17</f>
        <v>0</v>
      </c>
      <c r="L27" s="104">
        <f>Q22</f>
        <v>0</v>
      </c>
      <c r="M27" s="105" t="s">
        <v>0</v>
      </c>
      <c r="N27" s="106">
        <f>O22</f>
        <v>0</v>
      </c>
      <c r="O27" s="241"/>
      <c r="P27" s="242"/>
      <c r="Q27" s="243"/>
      <c r="R27" s="130">
        <f>L28+I28+F28+C28</f>
        <v>178</v>
      </c>
      <c r="S27" s="107" t="s">
        <v>0</v>
      </c>
      <c r="T27" s="131">
        <f>N28+K28+H28+E28</f>
        <v>160</v>
      </c>
      <c r="U27" s="126"/>
      <c r="V27" s="127"/>
      <c r="W27" s="127"/>
      <c r="AE27" s="27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30" customHeight="1" thickBot="1" x14ac:dyDescent="0.3">
      <c r="A28" s="132"/>
      <c r="B28" s="304"/>
      <c r="C28" s="108">
        <f>SUM(C25:C27)</f>
        <v>50</v>
      </c>
      <c r="D28" s="109" t="s">
        <v>0</v>
      </c>
      <c r="E28" s="110">
        <f>SUM(E25:E27)</f>
        <v>45</v>
      </c>
      <c r="F28" s="108">
        <f>SUM(F25:F27)</f>
        <v>50</v>
      </c>
      <c r="G28" s="109" t="s">
        <v>0</v>
      </c>
      <c r="H28" s="110">
        <f>SUM(H25:H27)</f>
        <v>24</v>
      </c>
      <c r="I28" s="108">
        <f>SUM(I25:I27)</f>
        <v>28</v>
      </c>
      <c r="J28" s="109" t="s">
        <v>0</v>
      </c>
      <c r="K28" s="110">
        <f>SUM(K25:K27)</f>
        <v>50</v>
      </c>
      <c r="L28" s="108">
        <f>SUM(L25:L27)</f>
        <v>50</v>
      </c>
      <c r="M28" s="109" t="s">
        <v>0</v>
      </c>
      <c r="N28" s="110">
        <f>SUM(N25:N27)</f>
        <v>41</v>
      </c>
      <c r="O28" s="223"/>
      <c r="P28" s="224"/>
      <c r="Q28" s="225"/>
      <c r="R28" s="133"/>
      <c r="S28" s="134"/>
      <c r="T28" s="135"/>
      <c r="U28" s="136"/>
      <c r="V28" s="137"/>
      <c r="W28" s="137"/>
      <c r="AE28" s="27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53" ht="19.5" thickBot="1" x14ac:dyDescent="0.3">
      <c r="A29" s="235"/>
      <c r="B29" s="122"/>
      <c r="C29" s="23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36"/>
      <c r="R29" s="235"/>
      <c r="S29" s="27"/>
      <c r="T29" s="236"/>
      <c r="U29" s="237"/>
      <c r="V29" s="122"/>
      <c r="W29" s="122"/>
      <c r="AE29" s="27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53" ht="35.1" customHeight="1" thickBot="1" x14ac:dyDescent="0.35">
      <c r="A30" s="112"/>
      <c r="B30" s="315" t="s">
        <v>57</v>
      </c>
      <c r="C30" s="291" t="str">
        <f>B32</f>
        <v>VK Raškovice</v>
      </c>
      <c r="D30" s="292"/>
      <c r="E30" s="293"/>
      <c r="F30" s="297" t="str">
        <f>B37</f>
        <v>TJ Sokol Frýdek-Místek B</v>
      </c>
      <c r="G30" s="292"/>
      <c r="H30" s="293"/>
      <c r="I30" s="297" t="str">
        <f>B42</f>
        <v>Slezan Orlová-staré</v>
      </c>
      <c r="J30" s="292"/>
      <c r="K30" s="293"/>
      <c r="L30" s="297" t="str">
        <f>B47</f>
        <v>TJ Sokol Frýdek-Místek-kky,exl.</v>
      </c>
      <c r="M30" s="292"/>
      <c r="N30" s="293"/>
      <c r="O30" s="297" t="str">
        <f>B52</f>
        <v>TJ Ostrava B-jun.</v>
      </c>
      <c r="P30" s="292"/>
      <c r="Q30" s="299"/>
      <c r="R30" s="312" t="s">
        <v>1</v>
      </c>
      <c r="S30" s="313"/>
      <c r="T30" s="314"/>
      <c r="U30" s="114" t="s">
        <v>3</v>
      </c>
      <c r="V30" s="114" t="s">
        <v>4</v>
      </c>
      <c r="W30" s="114" t="s">
        <v>5</v>
      </c>
      <c r="Y30" s="27"/>
      <c r="Z30" s="58" t="s">
        <v>61</v>
      </c>
      <c r="AA30" s="59" t="s">
        <v>60</v>
      </c>
      <c r="AB30" s="59"/>
      <c r="AC30" s="59"/>
      <c r="AD30" s="288" t="s">
        <v>1</v>
      </c>
      <c r="AE30" s="289"/>
      <c r="AF30" s="290"/>
      <c r="AG30" s="288" t="s">
        <v>8</v>
      </c>
      <c r="AH30" s="289"/>
      <c r="AI30" s="290"/>
      <c r="AJ30" s="288" t="s">
        <v>9</v>
      </c>
      <c r="AK30" s="289"/>
      <c r="AL30" s="290"/>
      <c r="AM30" s="288" t="s">
        <v>10</v>
      </c>
      <c r="AN30" s="289"/>
      <c r="AO30" s="290"/>
      <c r="AP30" s="61" t="s">
        <v>2</v>
      </c>
      <c r="AQ30" s="60"/>
      <c r="AR30" s="62"/>
      <c r="AS30" s="66" t="s">
        <v>62</v>
      </c>
      <c r="AT30" s="63"/>
      <c r="AU30" s="64" t="s">
        <v>56</v>
      </c>
    </row>
    <row r="31" spans="1:53" ht="35.1" customHeight="1" thickBot="1" x14ac:dyDescent="0.35">
      <c r="A31" s="113"/>
      <c r="B31" s="316"/>
      <c r="C31" s="294"/>
      <c r="D31" s="295"/>
      <c r="E31" s="296"/>
      <c r="F31" s="298"/>
      <c r="G31" s="295"/>
      <c r="H31" s="296"/>
      <c r="I31" s="298"/>
      <c r="J31" s="295"/>
      <c r="K31" s="296"/>
      <c r="L31" s="298"/>
      <c r="M31" s="295"/>
      <c r="N31" s="296"/>
      <c r="O31" s="298"/>
      <c r="P31" s="295"/>
      <c r="Q31" s="300"/>
      <c r="R31" s="309" t="s">
        <v>2</v>
      </c>
      <c r="S31" s="310"/>
      <c r="T31" s="311"/>
      <c r="U31" s="115"/>
      <c r="V31" s="115"/>
      <c r="W31" s="115"/>
      <c r="Y31" s="100" t="s">
        <v>63</v>
      </c>
      <c r="Z31" s="138" t="s">
        <v>17</v>
      </c>
      <c r="AA31" s="34" t="str">
        <f>B37</f>
        <v>TJ Sokol Frýdek-Místek B</v>
      </c>
      <c r="AB31" s="31" t="s">
        <v>6</v>
      </c>
      <c r="AC31" s="32" t="str">
        <f>B52</f>
        <v>TJ Ostrava B-jun.</v>
      </c>
      <c r="AD31" s="30">
        <v>0</v>
      </c>
      <c r="AE31" s="31" t="s">
        <v>0</v>
      </c>
      <c r="AF31" s="33">
        <v>2</v>
      </c>
      <c r="AG31" s="30">
        <v>13</v>
      </c>
      <c r="AH31" s="31" t="s">
        <v>0</v>
      </c>
      <c r="AI31" s="33">
        <v>25</v>
      </c>
      <c r="AJ31" s="30">
        <v>22</v>
      </c>
      <c r="AK31" s="31" t="s">
        <v>0</v>
      </c>
      <c r="AL31" s="33">
        <v>25</v>
      </c>
      <c r="AM31" s="30"/>
      <c r="AN31" s="31" t="s">
        <v>0</v>
      </c>
      <c r="AO31" s="33"/>
      <c r="AP31" s="34">
        <f>SUM(AJ31,AG31)</f>
        <v>35</v>
      </c>
      <c r="AQ31" s="31" t="s">
        <v>0</v>
      </c>
      <c r="AR31" s="32">
        <f>SUM(AI31,AL31)</f>
        <v>50</v>
      </c>
      <c r="AS31" s="226"/>
      <c r="AT31" s="227"/>
      <c r="AU31" s="35"/>
    </row>
    <row r="32" spans="1:53" ht="35.1" customHeight="1" thickBot="1" x14ac:dyDescent="0.35">
      <c r="A32" s="116" t="s">
        <v>17</v>
      </c>
      <c r="B32" s="302" t="str">
        <f>'seznam družstev'!B12</f>
        <v>VK Raškovice</v>
      </c>
      <c r="C32" s="147"/>
      <c r="D32" s="148"/>
      <c r="E32" s="149"/>
      <c r="F32" s="144">
        <f>AD33</f>
        <v>2</v>
      </c>
      <c r="G32" s="145" t="s">
        <v>0</v>
      </c>
      <c r="H32" s="146">
        <f>AF33</f>
        <v>0</v>
      </c>
      <c r="I32" s="144">
        <f>AF36</f>
        <v>2</v>
      </c>
      <c r="J32" s="145" t="s">
        <v>0</v>
      </c>
      <c r="K32" s="146">
        <f>AD36</f>
        <v>0</v>
      </c>
      <c r="L32" s="144">
        <f>AD37</f>
        <v>1</v>
      </c>
      <c r="M32" s="145" t="s">
        <v>0</v>
      </c>
      <c r="N32" s="146">
        <f>AF37</f>
        <v>1</v>
      </c>
      <c r="O32" s="144">
        <f>AF39</f>
        <v>0</v>
      </c>
      <c r="P32" s="145" t="s">
        <v>0</v>
      </c>
      <c r="Q32" s="146">
        <f>AD39</f>
        <v>2</v>
      </c>
      <c r="R32" s="117">
        <f>F32+I32+L32+O32</f>
        <v>5</v>
      </c>
      <c r="S32" s="118" t="s">
        <v>0</v>
      </c>
      <c r="T32" s="119">
        <f>H32+K32+N32+Q32</f>
        <v>3</v>
      </c>
      <c r="U32" s="120">
        <f>R32</f>
        <v>5</v>
      </c>
      <c r="V32" s="121">
        <f>R35/T35</f>
        <v>1.0639534883720929</v>
      </c>
      <c r="W32" s="121"/>
      <c r="Y32" s="100" t="s">
        <v>64</v>
      </c>
      <c r="Z32" s="139" t="s">
        <v>18</v>
      </c>
      <c r="AA32" s="40" t="str">
        <f>B42</f>
        <v>Slezan Orlová-staré</v>
      </c>
      <c r="AB32" s="37" t="s">
        <v>6</v>
      </c>
      <c r="AC32" s="38" t="str">
        <f>B47</f>
        <v>TJ Sokol Frýdek-Místek-kky,exl.</v>
      </c>
      <c r="AD32" s="36">
        <v>1</v>
      </c>
      <c r="AE32" s="37" t="s">
        <v>0</v>
      </c>
      <c r="AF32" s="39">
        <v>1</v>
      </c>
      <c r="AG32" s="36">
        <v>25</v>
      </c>
      <c r="AH32" s="37" t="s">
        <v>0</v>
      </c>
      <c r="AI32" s="39">
        <v>20</v>
      </c>
      <c r="AJ32" s="36">
        <v>22</v>
      </c>
      <c r="AK32" s="37" t="s">
        <v>0</v>
      </c>
      <c r="AL32" s="39">
        <v>25</v>
      </c>
      <c r="AM32" s="36"/>
      <c r="AN32" s="37" t="s">
        <v>0</v>
      </c>
      <c r="AO32" s="39"/>
      <c r="AP32" s="34">
        <f t="shared" ref="AP32:AP40" si="2">SUM(AJ32,AG32)</f>
        <v>47</v>
      </c>
      <c r="AQ32" s="37" t="s">
        <v>0</v>
      </c>
      <c r="AR32" s="32">
        <f t="shared" ref="AR32:AR40" si="3">SUM(AI32,AL32)</f>
        <v>45</v>
      </c>
      <c r="AS32" s="226"/>
      <c r="AT32" s="228"/>
      <c r="AU32" s="41"/>
    </row>
    <row r="33" spans="1:53" ht="35.1" customHeight="1" x14ac:dyDescent="0.3">
      <c r="A33" s="122"/>
      <c r="B33" s="303"/>
      <c r="C33" s="150"/>
      <c r="D33" s="151"/>
      <c r="E33" s="152"/>
      <c r="F33" s="128">
        <f>AG33</f>
        <v>25</v>
      </c>
      <c r="G33" s="111" t="s">
        <v>0</v>
      </c>
      <c r="H33" s="129">
        <f>AI33</f>
        <v>20</v>
      </c>
      <c r="I33" s="128">
        <f>AI36</f>
        <v>25</v>
      </c>
      <c r="J33" s="124" t="s">
        <v>0</v>
      </c>
      <c r="K33" s="129">
        <f>AG36</f>
        <v>23</v>
      </c>
      <c r="L33" s="128">
        <f>AG37</f>
        <v>25</v>
      </c>
      <c r="M33" s="111" t="s">
        <v>0</v>
      </c>
      <c r="N33" s="129">
        <f>AI38</f>
        <v>21</v>
      </c>
      <c r="O33" s="128">
        <f>AI39</f>
        <v>17</v>
      </c>
      <c r="P33" s="111" t="s">
        <v>0</v>
      </c>
      <c r="Q33" s="129">
        <f>AG39</f>
        <v>25</v>
      </c>
      <c r="R33" s="123"/>
      <c r="S33" s="124"/>
      <c r="T33" s="125"/>
      <c r="U33" s="126"/>
      <c r="V33" s="127"/>
      <c r="W33" s="127"/>
      <c r="Y33" s="100" t="s">
        <v>65</v>
      </c>
      <c r="Z33" s="139" t="s">
        <v>19</v>
      </c>
      <c r="AA33" s="40" t="str">
        <f>B32</f>
        <v>VK Raškovice</v>
      </c>
      <c r="AB33" s="37" t="s">
        <v>6</v>
      </c>
      <c r="AC33" s="38" t="str">
        <f>B37</f>
        <v>TJ Sokol Frýdek-Místek B</v>
      </c>
      <c r="AD33" s="36">
        <v>2</v>
      </c>
      <c r="AE33" s="37" t="s">
        <v>0</v>
      </c>
      <c r="AF33" s="39">
        <v>0</v>
      </c>
      <c r="AG33" s="36">
        <v>25</v>
      </c>
      <c r="AH33" s="37" t="s">
        <v>0</v>
      </c>
      <c r="AI33" s="39">
        <v>20</v>
      </c>
      <c r="AJ33" s="36">
        <v>25</v>
      </c>
      <c r="AK33" s="37" t="s">
        <v>0</v>
      </c>
      <c r="AL33" s="39">
        <v>14</v>
      </c>
      <c r="AM33" s="36"/>
      <c r="AN33" s="37" t="s">
        <v>0</v>
      </c>
      <c r="AO33" s="39"/>
      <c r="AP33" s="34">
        <f t="shared" si="2"/>
        <v>50</v>
      </c>
      <c r="AQ33" s="37" t="s">
        <v>0</v>
      </c>
      <c r="AR33" s="32">
        <f t="shared" si="3"/>
        <v>34</v>
      </c>
      <c r="AS33" s="226"/>
      <c r="AT33" s="228"/>
      <c r="AU33" s="41"/>
    </row>
    <row r="34" spans="1:53" ht="35.1" customHeight="1" x14ac:dyDescent="0.3">
      <c r="A34" s="122"/>
      <c r="B34" s="303"/>
      <c r="C34" s="150"/>
      <c r="D34" s="151"/>
      <c r="E34" s="152"/>
      <c r="F34" s="104">
        <f>AJ33</f>
        <v>25</v>
      </c>
      <c r="G34" s="105" t="s">
        <v>0</v>
      </c>
      <c r="H34" s="106">
        <f>AL33</f>
        <v>14</v>
      </c>
      <c r="I34" s="104">
        <f>AL36</f>
        <v>25</v>
      </c>
      <c r="J34" s="107" t="s">
        <v>0</v>
      </c>
      <c r="K34" s="106">
        <f>AJ36</f>
        <v>19</v>
      </c>
      <c r="L34" s="104">
        <f>AJ37</f>
        <v>22</v>
      </c>
      <c r="M34" s="105" t="s">
        <v>0</v>
      </c>
      <c r="N34" s="106">
        <f>AL38</f>
        <v>25</v>
      </c>
      <c r="O34" s="104">
        <f>AL39</f>
        <v>19</v>
      </c>
      <c r="P34" s="105" t="s">
        <v>0</v>
      </c>
      <c r="Q34" s="106">
        <f>AJ39</f>
        <v>25</v>
      </c>
      <c r="R34" s="128"/>
      <c r="S34" s="111"/>
      <c r="T34" s="129"/>
      <c r="U34" s="126"/>
      <c r="V34" s="127"/>
      <c r="W34" s="248">
        <v>2</v>
      </c>
      <c r="Y34" s="100" t="s">
        <v>66</v>
      </c>
      <c r="Z34" s="139" t="s">
        <v>20</v>
      </c>
      <c r="AA34" s="40" t="str">
        <f>B52</f>
        <v>TJ Ostrava B-jun.</v>
      </c>
      <c r="AB34" s="37" t="s">
        <v>6</v>
      </c>
      <c r="AC34" s="38" t="str">
        <f>B42</f>
        <v>Slezan Orlová-staré</v>
      </c>
      <c r="AD34" s="36">
        <v>2</v>
      </c>
      <c r="AE34" s="37" t="s">
        <v>0</v>
      </c>
      <c r="AF34" s="39">
        <v>0</v>
      </c>
      <c r="AG34" s="36">
        <v>25</v>
      </c>
      <c r="AH34" s="37" t="s">
        <v>0</v>
      </c>
      <c r="AI34" s="39">
        <v>15</v>
      </c>
      <c r="AJ34" s="36">
        <v>25</v>
      </c>
      <c r="AK34" s="37" t="s">
        <v>0</v>
      </c>
      <c r="AL34" s="39">
        <v>21</v>
      </c>
      <c r="AM34" s="36"/>
      <c r="AN34" s="37" t="s">
        <v>0</v>
      </c>
      <c r="AO34" s="39"/>
      <c r="AP34" s="34">
        <f t="shared" si="2"/>
        <v>50</v>
      </c>
      <c r="AQ34" s="37" t="s">
        <v>0</v>
      </c>
      <c r="AR34" s="32">
        <f t="shared" si="3"/>
        <v>36</v>
      </c>
      <c r="AS34" s="226"/>
      <c r="AT34" s="228"/>
      <c r="AU34" s="41"/>
    </row>
    <row r="35" spans="1:53" ht="35.1" customHeight="1" thickBot="1" x14ac:dyDescent="0.35">
      <c r="A35" s="122"/>
      <c r="B35" s="303"/>
      <c r="C35" s="150"/>
      <c r="D35" s="151"/>
      <c r="E35" s="152"/>
      <c r="F35" s="130">
        <f>AM33</f>
        <v>0</v>
      </c>
      <c r="G35" s="107" t="s">
        <v>0</v>
      </c>
      <c r="H35" s="131">
        <f>AO33</f>
        <v>0</v>
      </c>
      <c r="I35" s="130">
        <f>AO36</f>
        <v>0</v>
      </c>
      <c r="J35" s="107" t="s">
        <v>0</v>
      </c>
      <c r="K35" s="131">
        <f>AM36</f>
        <v>0</v>
      </c>
      <c r="L35" s="130">
        <f>AM38</f>
        <v>0</v>
      </c>
      <c r="M35" s="107" t="s">
        <v>0</v>
      </c>
      <c r="N35" s="131">
        <f>AO38</f>
        <v>0</v>
      </c>
      <c r="O35" s="130">
        <f>AO39</f>
        <v>0</v>
      </c>
      <c r="P35" s="107" t="s">
        <v>0</v>
      </c>
      <c r="Q35" s="131">
        <f>AM39</f>
        <v>0</v>
      </c>
      <c r="R35" s="130">
        <f>F36+I36+L36+O36</f>
        <v>183</v>
      </c>
      <c r="S35" s="107" t="s">
        <v>0</v>
      </c>
      <c r="T35" s="131">
        <f>H36+K36+N36+Q36</f>
        <v>172</v>
      </c>
      <c r="U35" s="126"/>
      <c r="V35" s="127"/>
      <c r="W35" s="127"/>
      <c r="Y35" s="100" t="s">
        <v>67</v>
      </c>
      <c r="Z35" s="139" t="s">
        <v>21</v>
      </c>
      <c r="AA35" s="40" t="str">
        <f>B47</f>
        <v>TJ Sokol Frýdek-Místek-kky,exl.</v>
      </c>
      <c r="AB35" s="37" t="s">
        <v>6</v>
      </c>
      <c r="AC35" s="38" t="str">
        <f>B52</f>
        <v>TJ Ostrava B-jun.</v>
      </c>
      <c r="AD35" s="36">
        <v>0</v>
      </c>
      <c r="AE35" s="37" t="s">
        <v>0</v>
      </c>
      <c r="AF35" s="39">
        <v>2</v>
      </c>
      <c r="AG35" s="36">
        <v>23</v>
      </c>
      <c r="AH35" s="37" t="s">
        <v>0</v>
      </c>
      <c r="AI35" s="39">
        <v>25</v>
      </c>
      <c r="AJ35" s="36">
        <v>20</v>
      </c>
      <c r="AK35" s="37"/>
      <c r="AL35" s="39">
        <v>25</v>
      </c>
      <c r="AM35" s="36"/>
      <c r="AN35" s="37" t="s">
        <v>0</v>
      </c>
      <c r="AO35" s="39"/>
      <c r="AP35" s="34">
        <f t="shared" si="2"/>
        <v>43</v>
      </c>
      <c r="AQ35" s="37" t="s">
        <v>0</v>
      </c>
      <c r="AR35" s="32">
        <f t="shared" si="3"/>
        <v>50</v>
      </c>
      <c r="AS35" s="226"/>
      <c r="AT35" s="228"/>
      <c r="AU35" s="41"/>
    </row>
    <row r="36" spans="1:53" ht="35.1" customHeight="1" thickBot="1" x14ac:dyDescent="0.35">
      <c r="A36" s="132"/>
      <c r="B36" s="304"/>
      <c r="C36" s="153"/>
      <c r="D36" s="154"/>
      <c r="E36" s="155"/>
      <c r="F36" s="141">
        <f>SUM(F33:F35)</f>
        <v>50</v>
      </c>
      <c r="G36" s="142" t="s">
        <v>0</v>
      </c>
      <c r="H36" s="143">
        <f>SUM(H33:H35)</f>
        <v>34</v>
      </c>
      <c r="I36" s="141">
        <f>SUM(I33:I35)</f>
        <v>50</v>
      </c>
      <c r="J36" s="142" t="s">
        <v>0</v>
      </c>
      <c r="K36" s="143">
        <f>SUM(K33:K35)</f>
        <v>42</v>
      </c>
      <c r="L36" s="141">
        <f>SUM(L33:L35)</f>
        <v>47</v>
      </c>
      <c r="M36" s="142" t="s">
        <v>0</v>
      </c>
      <c r="N36" s="143">
        <f>SUM(N33:N35)</f>
        <v>46</v>
      </c>
      <c r="O36" s="141">
        <f>SUM(O33,O34)</f>
        <v>36</v>
      </c>
      <c r="P36" s="142" t="s">
        <v>0</v>
      </c>
      <c r="Q36" s="143">
        <f>SUM(Q33:Q35)</f>
        <v>50</v>
      </c>
      <c r="R36" s="133"/>
      <c r="S36" s="134"/>
      <c r="T36" s="135"/>
      <c r="U36" s="136"/>
      <c r="V36" s="137"/>
      <c r="W36" s="137"/>
      <c r="Y36" s="100" t="s">
        <v>68</v>
      </c>
      <c r="Z36" s="139" t="s">
        <v>22</v>
      </c>
      <c r="AA36" s="40" t="str">
        <f>B42</f>
        <v>Slezan Orlová-staré</v>
      </c>
      <c r="AB36" s="37" t="s">
        <v>6</v>
      </c>
      <c r="AC36" s="38" t="str">
        <f>B32</f>
        <v>VK Raškovice</v>
      </c>
      <c r="AD36" s="36">
        <v>0</v>
      </c>
      <c r="AE36" s="37" t="s">
        <v>0</v>
      </c>
      <c r="AF36" s="39">
        <v>2</v>
      </c>
      <c r="AG36" s="36">
        <v>23</v>
      </c>
      <c r="AH36" s="37" t="s">
        <v>0</v>
      </c>
      <c r="AI36" s="39">
        <v>25</v>
      </c>
      <c r="AJ36" s="36">
        <v>19</v>
      </c>
      <c r="AK36" s="37" t="s">
        <v>0</v>
      </c>
      <c r="AL36" s="39">
        <v>25</v>
      </c>
      <c r="AM36" s="36"/>
      <c r="AN36" s="37" t="s">
        <v>0</v>
      </c>
      <c r="AO36" s="39"/>
      <c r="AP36" s="34">
        <f t="shared" si="2"/>
        <v>42</v>
      </c>
      <c r="AQ36" s="37" t="s">
        <v>0</v>
      </c>
      <c r="AR36" s="32">
        <f t="shared" si="3"/>
        <v>50</v>
      </c>
      <c r="AS36" s="226"/>
      <c r="AT36" s="228"/>
      <c r="AU36" s="41"/>
    </row>
    <row r="37" spans="1:53" ht="35.1" customHeight="1" thickBot="1" x14ac:dyDescent="0.35">
      <c r="A37" s="116" t="s">
        <v>18</v>
      </c>
      <c r="B37" s="302" t="str">
        <f>'seznam družstev'!B10</f>
        <v>TJ Sokol Frýdek-Místek B</v>
      </c>
      <c r="C37" s="144">
        <f>H32</f>
        <v>0</v>
      </c>
      <c r="D37" s="145" t="s">
        <v>0</v>
      </c>
      <c r="E37" s="146">
        <f>F32</f>
        <v>2</v>
      </c>
      <c r="F37" s="147"/>
      <c r="G37" s="148"/>
      <c r="H37" s="149"/>
      <c r="I37" s="144">
        <f>AD38</f>
        <v>1</v>
      </c>
      <c r="J37" s="145" t="s">
        <v>0</v>
      </c>
      <c r="K37" s="146">
        <f>AF38</f>
        <v>1</v>
      </c>
      <c r="L37" s="144">
        <f>AF40</f>
        <v>1</v>
      </c>
      <c r="M37" s="145" t="s">
        <v>0</v>
      </c>
      <c r="N37" s="146">
        <f>AD40</f>
        <v>1</v>
      </c>
      <c r="O37" s="144">
        <f>AD31</f>
        <v>0</v>
      </c>
      <c r="P37" s="145" t="s">
        <v>0</v>
      </c>
      <c r="Q37" s="146">
        <f>AF31</f>
        <v>2</v>
      </c>
      <c r="R37" s="117">
        <f>O37+L37+I37+C37</f>
        <v>2</v>
      </c>
      <c r="S37" s="118" t="s">
        <v>0</v>
      </c>
      <c r="T37" s="119">
        <f>Q37+N37+K37+E37</f>
        <v>6</v>
      </c>
      <c r="U37" s="120">
        <f>R37</f>
        <v>2</v>
      </c>
      <c r="V37" s="121">
        <f>R40/T40</f>
        <v>0.84455958549222798</v>
      </c>
      <c r="W37" s="121"/>
      <c r="Y37" s="100" t="s">
        <v>69</v>
      </c>
      <c r="Z37" s="139" t="s">
        <v>23</v>
      </c>
      <c r="AA37" s="40" t="str">
        <f>B32</f>
        <v>VK Raškovice</v>
      </c>
      <c r="AB37" s="37" t="s">
        <v>6</v>
      </c>
      <c r="AC37" s="38" t="str">
        <f>B47</f>
        <v>TJ Sokol Frýdek-Místek-kky,exl.</v>
      </c>
      <c r="AD37" s="36">
        <v>1</v>
      </c>
      <c r="AE37" s="37" t="s">
        <v>0</v>
      </c>
      <c r="AF37" s="39">
        <v>1</v>
      </c>
      <c r="AG37" s="36">
        <v>25</v>
      </c>
      <c r="AH37" s="37" t="s">
        <v>0</v>
      </c>
      <c r="AI37" s="39">
        <v>18</v>
      </c>
      <c r="AJ37" s="36">
        <v>22</v>
      </c>
      <c r="AK37" s="37" t="s">
        <v>0</v>
      </c>
      <c r="AL37" s="39">
        <v>25</v>
      </c>
      <c r="AM37" s="36"/>
      <c r="AN37" s="37" t="s">
        <v>0</v>
      </c>
      <c r="AO37" s="39"/>
      <c r="AP37" s="34">
        <f t="shared" si="2"/>
        <v>47</v>
      </c>
      <c r="AQ37" s="37" t="s">
        <v>0</v>
      </c>
      <c r="AR37" s="32">
        <f t="shared" si="3"/>
        <v>43</v>
      </c>
      <c r="AS37" s="229"/>
      <c r="AT37" s="228"/>
      <c r="AU37" s="41"/>
    </row>
    <row r="38" spans="1:53" ht="35.1" customHeight="1" x14ac:dyDescent="0.3">
      <c r="A38" s="122"/>
      <c r="B38" s="303"/>
      <c r="C38" s="128">
        <f>H33</f>
        <v>20</v>
      </c>
      <c r="D38" s="111" t="s">
        <v>0</v>
      </c>
      <c r="E38" s="129">
        <f>F33</f>
        <v>25</v>
      </c>
      <c r="F38" s="150"/>
      <c r="G38" s="151"/>
      <c r="H38" s="152"/>
      <c r="I38" s="128">
        <f>AG38</f>
        <v>25</v>
      </c>
      <c r="J38" s="124" t="s">
        <v>0</v>
      </c>
      <c r="K38" s="129">
        <f>AI38</f>
        <v>21</v>
      </c>
      <c r="L38" s="128">
        <f>AI40</f>
        <v>22</v>
      </c>
      <c r="M38" s="111" t="s">
        <v>0</v>
      </c>
      <c r="N38" s="129">
        <f>AG40</f>
        <v>25</v>
      </c>
      <c r="O38" s="128">
        <f>AG31</f>
        <v>13</v>
      </c>
      <c r="P38" s="111" t="s">
        <v>0</v>
      </c>
      <c r="Q38" s="129">
        <f>AI31</f>
        <v>25</v>
      </c>
      <c r="R38" s="123"/>
      <c r="S38" s="124"/>
      <c r="T38" s="125"/>
      <c r="U38" s="126"/>
      <c r="V38" s="127"/>
      <c r="W38" s="248"/>
      <c r="Y38" s="100" t="s">
        <v>70</v>
      </c>
      <c r="Z38" s="139" t="s">
        <v>24</v>
      </c>
      <c r="AA38" s="40" t="str">
        <f>B37</f>
        <v>TJ Sokol Frýdek-Místek B</v>
      </c>
      <c r="AB38" s="37" t="s">
        <v>6</v>
      </c>
      <c r="AC38" s="38" t="str">
        <f>B42</f>
        <v>Slezan Orlová-staré</v>
      </c>
      <c r="AD38" s="36">
        <v>1</v>
      </c>
      <c r="AE38" s="37" t="s">
        <v>0</v>
      </c>
      <c r="AF38" s="39">
        <v>1</v>
      </c>
      <c r="AG38" s="36">
        <v>25</v>
      </c>
      <c r="AH38" s="37" t="s">
        <v>0</v>
      </c>
      <c r="AI38" s="39">
        <v>21</v>
      </c>
      <c r="AJ38" s="36">
        <v>22</v>
      </c>
      <c r="AK38" s="37" t="s">
        <v>0</v>
      </c>
      <c r="AL38" s="39">
        <v>25</v>
      </c>
      <c r="AM38" s="36"/>
      <c r="AN38" s="37" t="s">
        <v>0</v>
      </c>
      <c r="AO38" s="39"/>
      <c r="AP38" s="34">
        <f t="shared" si="2"/>
        <v>47</v>
      </c>
      <c r="AQ38" s="37" t="s">
        <v>0</v>
      </c>
      <c r="AR38" s="32">
        <f t="shared" si="3"/>
        <v>46</v>
      </c>
      <c r="AS38" s="229"/>
      <c r="AT38" s="228"/>
      <c r="AU38" s="41"/>
    </row>
    <row r="39" spans="1:53" ht="35.1" customHeight="1" x14ac:dyDescent="0.3">
      <c r="A39" s="122"/>
      <c r="B39" s="303"/>
      <c r="C39" s="104">
        <f>H34</f>
        <v>14</v>
      </c>
      <c r="D39" s="105" t="s">
        <v>0</v>
      </c>
      <c r="E39" s="106">
        <f>F34</f>
        <v>25</v>
      </c>
      <c r="F39" s="150"/>
      <c r="G39" s="151"/>
      <c r="H39" s="152"/>
      <c r="I39" s="104">
        <f>AJ38</f>
        <v>22</v>
      </c>
      <c r="J39" s="105" t="s">
        <v>0</v>
      </c>
      <c r="K39" s="106">
        <f>AL38</f>
        <v>25</v>
      </c>
      <c r="L39" s="104">
        <f>AL40</f>
        <v>25</v>
      </c>
      <c r="M39" s="105" t="s">
        <v>0</v>
      </c>
      <c r="N39" s="106">
        <f>AJ40</f>
        <v>22</v>
      </c>
      <c r="O39" s="104">
        <f>AJ31</f>
        <v>22</v>
      </c>
      <c r="P39" s="105" t="s">
        <v>0</v>
      </c>
      <c r="Q39" s="106">
        <f>AL31</f>
        <v>25</v>
      </c>
      <c r="R39" s="128"/>
      <c r="S39" s="111"/>
      <c r="T39" s="129"/>
      <c r="U39" s="126"/>
      <c r="V39" s="127"/>
      <c r="W39" s="248">
        <v>5</v>
      </c>
      <c r="Y39" s="100" t="s">
        <v>71</v>
      </c>
      <c r="Z39" s="139" t="s">
        <v>25</v>
      </c>
      <c r="AA39" s="40" t="str">
        <f>B52</f>
        <v>TJ Ostrava B-jun.</v>
      </c>
      <c r="AB39" s="37" t="s">
        <v>6</v>
      </c>
      <c r="AC39" s="38" t="str">
        <f>B32</f>
        <v>VK Raškovice</v>
      </c>
      <c r="AD39" s="36">
        <v>2</v>
      </c>
      <c r="AE39" s="37" t="s">
        <v>0</v>
      </c>
      <c r="AF39" s="39">
        <v>0</v>
      </c>
      <c r="AG39" s="36">
        <v>25</v>
      </c>
      <c r="AH39" s="37" t="s">
        <v>0</v>
      </c>
      <c r="AI39" s="39">
        <v>17</v>
      </c>
      <c r="AJ39" s="36">
        <v>25</v>
      </c>
      <c r="AK39" s="37" t="s">
        <v>0</v>
      </c>
      <c r="AL39" s="39">
        <v>19</v>
      </c>
      <c r="AM39" s="36"/>
      <c r="AN39" s="37" t="s">
        <v>0</v>
      </c>
      <c r="AO39" s="39"/>
      <c r="AP39" s="34">
        <f t="shared" si="2"/>
        <v>50</v>
      </c>
      <c r="AQ39" s="37" t="s">
        <v>0</v>
      </c>
      <c r="AR39" s="32">
        <f t="shared" si="3"/>
        <v>36</v>
      </c>
      <c r="AS39" s="226"/>
      <c r="AT39" s="228"/>
      <c r="AU39" s="41"/>
    </row>
    <row r="40" spans="1:53" ht="35.1" customHeight="1" thickBot="1" x14ac:dyDescent="0.35">
      <c r="A40" s="122"/>
      <c r="B40" s="303"/>
      <c r="C40" s="104">
        <f>H35</f>
        <v>0</v>
      </c>
      <c r="D40" s="105" t="s">
        <v>0</v>
      </c>
      <c r="E40" s="106">
        <f>F35</f>
        <v>0</v>
      </c>
      <c r="F40" s="150"/>
      <c r="G40" s="151"/>
      <c r="H40" s="152"/>
      <c r="I40" s="130">
        <f>AM37</f>
        <v>0</v>
      </c>
      <c r="J40" s="124" t="s">
        <v>0</v>
      </c>
      <c r="K40" s="131">
        <f>AO37</f>
        <v>0</v>
      </c>
      <c r="L40" s="130">
        <f>AO40</f>
        <v>0</v>
      </c>
      <c r="M40" s="107" t="s">
        <v>0</v>
      </c>
      <c r="N40" s="131">
        <f>AM40</f>
        <v>0</v>
      </c>
      <c r="O40" s="130">
        <f>AM31</f>
        <v>0</v>
      </c>
      <c r="P40" s="107" t="s">
        <v>0</v>
      </c>
      <c r="Q40" s="131">
        <f>AO31</f>
        <v>0</v>
      </c>
      <c r="R40" s="130">
        <f>O41+L41+I41+C41</f>
        <v>163</v>
      </c>
      <c r="S40" s="107" t="s">
        <v>0</v>
      </c>
      <c r="T40" s="131">
        <f>Q41+N41++K41+E41</f>
        <v>193</v>
      </c>
      <c r="U40" s="126"/>
      <c r="V40" s="127"/>
      <c r="W40" s="248"/>
      <c r="Y40" s="100" t="s">
        <v>72</v>
      </c>
      <c r="Z40" s="140" t="s">
        <v>26</v>
      </c>
      <c r="AA40" s="46" t="str">
        <f>B47</f>
        <v>TJ Sokol Frýdek-Místek-kky,exl.</v>
      </c>
      <c r="AB40" s="43" t="s">
        <v>6</v>
      </c>
      <c r="AC40" s="44" t="str">
        <f>B37</f>
        <v>TJ Sokol Frýdek-Místek B</v>
      </c>
      <c r="AD40" s="42">
        <v>1</v>
      </c>
      <c r="AE40" s="43" t="s">
        <v>0</v>
      </c>
      <c r="AF40" s="45">
        <v>1</v>
      </c>
      <c r="AG40" s="42">
        <v>25</v>
      </c>
      <c r="AH40" s="43" t="s">
        <v>0</v>
      </c>
      <c r="AI40" s="45">
        <v>22</v>
      </c>
      <c r="AJ40" s="42">
        <v>22</v>
      </c>
      <c r="AK40" s="43" t="s">
        <v>0</v>
      </c>
      <c r="AL40" s="45">
        <v>25</v>
      </c>
      <c r="AM40" s="42"/>
      <c r="AN40" s="43" t="s">
        <v>0</v>
      </c>
      <c r="AO40" s="45"/>
      <c r="AP40" s="34">
        <f t="shared" si="2"/>
        <v>47</v>
      </c>
      <c r="AQ40" s="43" t="s">
        <v>0</v>
      </c>
      <c r="AR40" s="32">
        <f t="shared" si="3"/>
        <v>47</v>
      </c>
      <c r="AS40" s="230"/>
      <c r="AT40" s="231"/>
      <c r="AU40" s="47"/>
    </row>
    <row r="41" spans="1:53" ht="35.1" customHeight="1" thickBot="1" x14ac:dyDescent="0.3">
      <c r="A41" s="132"/>
      <c r="B41" s="304"/>
      <c r="C41" s="108">
        <f>SUM(C38:C40)</f>
        <v>34</v>
      </c>
      <c r="D41" s="109" t="s">
        <v>0</v>
      </c>
      <c r="E41" s="110">
        <f>SUM(E38:E40)</f>
        <v>50</v>
      </c>
      <c r="F41" s="153"/>
      <c r="G41" s="154"/>
      <c r="H41" s="155"/>
      <c r="I41" s="141">
        <f>SUM(I38:I40)</f>
        <v>47</v>
      </c>
      <c r="J41" s="142" t="s">
        <v>0</v>
      </c>
      <c r="K41" s="143">
        <f>SUM(K38:K40)</f>
        <v>46</v>
      </c>
      <c r="L41" s="141">
        <f>SUM(L38:L40)</f>
        <v>47</v>
      </c>
      <c r="M41" s="142" t="s">
        <v>0</v>
      </c>
      <c r="N41" s="143">
        <f>AP40</f>
        <v>47</v>
      </c>
      <c r="O41" s="141">
        <f>SUM(O38:O40)</f>
        <v>35</v>
      </c>
      <c r="P41" s="142" t="s">
        <v>0</v>
      </c>
      <c r="Q41" s="143">
        <f>SUM(Q38:Q40)</f>
        <v>50</v>
      </c>
      <c r="R41" s="133"/>
      <c r="S41" s="134"/>
      <c r="T41" s="135"/>
      <c r="U41" s="136"/>
      <c r="V41" s="137"/>
      <c r="W41" s="248"/>
      <c r="AE41" s="27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35.1" customHeight="1" x14ac:dyDescent="0.25">
      <c r="A42" s="116" t="s">
        <v>19</v>
      </c>
      <c r="B42" s="302" t="str">
        <f>'seznam družstev'!B8</f>
        <v>Slezan Orlová-staré</v>
      </c>
      <c r="C42" s="101">
        <f>K32</f>
        <v>0</v>
      </c>
      <c r="D42" s="103" t="s">
        <v>0</v>
      </c>
      <c r="E42" s="102">
        <f>I32</f>
        <v>2</v>
      </c>
      <c r="F42" s="101">
        <f>K37</f>
        <v>1</v>
      </c>
      <c r="G42" s="103" t="s">
        <v>0</v>
      </c>
      <c r="H42" s="102">
        <f>I37</f>
        <v>1</v>
      </c>
      <c r="I42" s="147"/>
      <c r="J42" s="148"/>
      <c r="K42" s="149"/>
      <c r="L42" s="101">
        <f>AD32</f>
        <v>1</v>
      </c>
      <c r="M42" s="103" t="s">
        <v>0</v>
      </c>
      <c r="N42" s="102">
        <f>AF32</f>
        <v>1</v>
      </c>
      <c r="O42" s="101">
        <f>AF34</f>
        <v>0</v>
      </c>
      <c r="P42" s="103" t="s">
        <v>0</v>
      </c>
      <c r="Q42" s="102">
        <f>AD34</f>
        <v>2</v>
      </c>
      <c r="R42" s="117">
        <f>O42+L42+F42+C42</f>
        <v>2</v>
      </c>
      <c r="S42" s="118" t="s">
        <v>0</v>
      </c>
      <c r="T42" s="119">
        <f>Q42+N42+H42+E42</f>
        <v>6</v>
      </c>
      <c r="U42" s="120">
        <f>R42</f>
        <v>2</v>
      </c>
      <c r="V42" s="121">
        <f>R45/T45</f>
        <v>0.890625</v>
      </c>
      <c r="W42" s="248"/>
      <c r="AE42" s="27"/>
      <c r="AF42" s="3"/>
      <c r="AG42" s="3" t="s">
        <v>73</v>
      </c>
      <c r="AH42" s="3"/>
      <c r="AI42" s="5">
        <v>10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35.1" customHeight="1" x14ac:dyDescent="0.25">
      <c r="A43" s="122"/>
      <c r="B43" s="303"/>
      <c r="C43" s="104">
        <f>K33</f>
        <v>23</v>
      </c>
      <c r="D43" s="105" t="s">
        <v>0</v>
      </c>
      <c r="E43" s="106">
        <f>I33</f>
        <v>25</v>
      </c>
      <c r="F43" s="104">
        <f>K38</f>
        <v>21</v>
      </c>
      <c r="G43" s="105" t="s">
        <v>0</v>
      </c>
      <c r="H43" s="106">
        <f>I38</f>
        <v>25</v>
      </c>
      <c r="I43" s="150"/>
      <c r="J43" s="151"/>
      <c r="K43" s="152"/>
      <c r="L43" s="104">
        <f>AG32</f>
        <v>25</v>
      </c>
      <c r="M43" s="105" t="s">
        <v>0</v>
      </c>
      <c r="N43" s="106">
        <f>AI32</f>
        <v>20</v>
      </c>
      <c r="O43" s="104">
        <f>AI34</f>
        <v>15</v>
      </c>
      <c r="P43" s="105" t="s">
        <v>0</v>
      </c>
      <c r="Q43" s="106">
        <f>AG34</f>
        <v>25</v>
      </c>
      <c r="R43" s="123"/>
      <c r="S43" s="124"/>
      <c r="T43" s="125"/>
      <c r="U43" s="126"/>
      <c r="V43" s="127"/>
      <c r="W43" s="248">
        <v>4</v>
      </c>
      <c r="AE43" s="2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35.1" customHeight="1" x14ac:dyDescent="0.25">
      <c r="A44" s="122"/>
      <c r="B44" s="303"/>
      <c r="C44" s="104">
        <f>K34</f>
        <v>19</v>
      </c>
      <c r="D44" s="105" t="s">
        <v>0</v>
      </c>
      <c r="E44" s="106">
        <f>I34</f>
        <v>25</v>
      </c>
      <c r="F44" s="104">
        <f>K39</f>
        <v>25</v>
      </c>
      <c r="G44" s="105" t="s">
        <v>0</v>
      </c>
      <c r="H44" s="106">
        <f>I39</f>
        <v>22</v>
      </c>
      <c r="I44" s="150"/>
      <c r="J44" s="151"/>
      <c r="K44" s="152"/>
      <c r="L44" s="104">
        <f>AJ32</f>
        <v>22</v>
      </c>
      <c r="M44" s="105" t="s">
        <v>0</v>
      </c>
      <c r="N44" s="106">
        <f>AL32</f>
        <v>25</v>
      </c>
      <c r="O44" s="104">
        <f>AL34</f>
        <v>21</v>
      </c>
      <c r="P44" s="105" t="s">
        <v>0</v>
      </c>
      <c r="Q44" s="106">
        <f>AJ34</f>
        <v>25</v>
      </c>
      <c r="R44" s="128"/>
      <c r="S44" s="111"/>
      <c r="T44" s="129"/>
      <c r="U44" s="126"/>
      <c r="V44" s="127"/>
      <c r="W44" s="248"/>
      <c r="AE44" s="2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35.1" customHeight="1" x14ac:dyDescent="0.25">
      <c r="A45" s="122"/>
      <c r="B45" s="303"/>
      <c r="C45" s="104">
        <f>K35</f>
        <v>0</v>
      </c>
      <c r="D45" s="105" t="s">
        <v>0</v>
      </c>
      <c r="E45" s="106">
        <f>I35</f>
        <v>0</v>
      </c>
      <c r="F45" s="104">
        <f>K40</f>
        <v>0</v>
      </c>
      <c r="G45" s="105" t="s">
        <v>0</v>
      </c>
      <c r="H45" s="106">
        <f>I40</f>
        <v>0</v>
      </c>
      <c r="I45" s="150"/>
      <c r="J45" s="151"/>
      <c r="K45" s="152"/>
      <c r="L45" s="104">
        <f>AM32</f>
        <v>0</v>
      </c>
      <c r="M45" s="105" t="s">
        <v>0</v>
      </c>
      <c r="N45" s="106">
        <f>AO32</f>
        <v>0</v>
      </c>
      <c r="O45" s="104">
        <f>AO34</f>
        <v>0</v>
      </c>
      <c r="P45" s="105" t="s">
        <v>0</v>
      </c>
      <c r="Q45" s="106">
        <f>AM34</f>
        <v>0</v>
      </c>
      <c r="R45" s="130">
        <f>O46+L46+F46+C46</f>
        <v>171</v>
      </c>
      <c r="S45" s="107" t="s">
        <v>0</v>
      </c>
      <c r="T45" s="131">
        <f>Q46+N46+H46+E46</f>
        <v>192</v>
      </c>
      <c r="U45" s="126"/>
      <c r="V45" s="127"/>
      <c r="W45" s="248"/>
      <c r="AE45" s="27"/>
      <c r="AF45" s="3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48"/>
      <c r="AZ45" s="3"/>
      <c r="BA45" s="3"/>
    </row>
    <row r="46" spans="1:53" ht="35.1" customHeight="1" thickBot="1" x14ac:dyDescent="0.3">
      <c r="A46" s="132"/>
      <c r="B46" s="304"/>
      <c r="C46" s="108">
        <f>SUM(C43:C45)</f>
        <v>42</v>
      </c>
      <c r="D46" s="109" t="s">
        <v>0</v>
      </c>
      <c r="E46" s="110">
        <f>SUM(E43:E45)</f>
        <v>50</v>
      </c>
      <c r="F46" s="108">
        <f>SUM(F43:F45)</f>
        <v>46</v>
      </c>
      <c r="G46" s="109" t="s">
        <v>0</v>
      </c>
      <c r="H46" s="110">
        <f>SUM(H43:H45)</f>
        <v>47</v>
      </c>
      <c r="I46" s="153"/>
      <c r="J46" s="154"/>
      <c r="K46" s="155"/>
      <c r="L46" s="108">
        <f>SUM(L43:L45)</f>
        <v>47</v>
      </c>
      <c r="M46" s="109" t="s">
        <v>0</v>
      </c>
      <c r="N46" s="110">
        <f>SUM(N43:N45)</f>
        <v>45</v>
      </c>
      <c r="O46" s="108">
        <f>SUM(O43:O45)</f>
        <v>36</v>
      </c>
      <c r="P46" s="109" t="s">
        <v>0</v>
      </c>
      <c r="Q46" s="110">
        <f>SUM(Q43:Q45)</f>
        <v>50</v>
      </c>
      <c r="R46" s="133"/>
      <c r="S46" s="134"/>
      <c r="T46" s="135"/>
      <c r="U46" s="136"/>
      <c r="V46" s="137"/>
      <c r="W46" s="248"/>
      <c r="AE46" s="27"/>
      <c r="AF46" s="3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3"/>
      <c r="BA46" s="3"/>
    </row>
    <row r="47" spans="1:53" ht="35.1" customHeight="1" x14ac:dyDescent="0.25">
      <c r="A47" s="116" t="s">
        <v>20</v>
      </c>
      <c r="B47" s="302" t="str">
        <f>'seznam družstev'!B4</f>
        <v>TJ Sokol Frýdek-Místek-kky,exl.</v>
      </c>
      <c r="C47" s="101">
        <f>N32</f>
        <v>1</v>
      </c>
      <c r="D47" s="103" t="s">
        <v>0</v>
      </c>
      <c r="E47" s="102">
        <f>L32</f>
        <v>1</v>
      </c>
      <c r="F47" s="101">
        <f>N37</f>
        <v>1</v>
      </c>
      <c r="G47" s="103" t="s">
        <v>0</v>
      </c>
      <c r="H47" s="102">
        <f>L37</f>
        <v>1</v>
      </c>
      <c r="I47" s="101">
        <f>N42</f>
        <v>1</v>
      </c>
      <c r="J47" s="103" t="s">
        <v>0</v>
      </c>
      <c r="K47" s="102">
        <f>L42</f>
        <v>1</v>
      </c>
      <c r="L47" s="147"/>
      <c r="M47" s="148"/>
      <c r="N47" s="149"/>
      <c r="O47" s="101">
        <f>AD35</f>
        <v>0</v>
      </c>
      <c r="P47" s="103" t="s">
        <v>0</v>
      </c>
      <c r="Q47" s="102">
        <f>AF35</f>
        <v>2</v>
      </c>
      <c r="R47" s="117">
        <f>O47+I47+F47+C47</f>
        <v>3</v>
      </c>
      <c r="S47" s="118" t="s">
        <v>0</v>
      </c>
      <c r="T47" s="119">
        <f>Q47+K47+H47+E47</f>
        <v>5</v>
      </c>
      <c r="U47" s="120">
        <f>R47</f>
        <v>3</v>
      </c>
      <c r="V47" s="121">
        <f>R50/T50</f>
        <v>0.94764397905759157</v>
      </c>
      <c r="W47" s="248"/>
      <c r="AE47" s="27"/>
      <c r="AF47" s="3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3"/>
      <c r="BA47" s="3"/>
    </row>
    <row r="48" spans="1:53" ht="35.1" customHeight="1" x14ac:dyDescent="0.25">
      <c r="A48" s="122"/>
      <c r="B48" s="303"/>
      <c r="C48" s="104">
        <f>N33</f>
        <v>21</v>
      </c>
      <c r="D48" s="105" t="s">
        <v>0</v>
      </c>
      <c r="E48" s="106">
        <f>L33</f>
        <v>25</v>
      </c>
      <c r="F48" s="104">
        <f>N38</f>
        <v>25</v>
      </c>
      <c r="G48" s="105" t="s">
        <v>0</v>
      </c>
      <c r="H48" s="106">
        <f>L38</f>
        <v>22</v>
      </c>
      <c r="I48" s="104">
        <f>N43</f>
        <v>20</v>
      </c>
      <c r="J48" s="105" t="s">
        <v>0</v>
      </c>
      <c r="K48" s="106">
        <f>L43</f>
        <v>25</v>
      </c>
      <c r="L48" s="150"/>
      <c r="M48" s="151"/>
      <c r="N48" s="152"/>
      <c r="O48" s="104">
        <f>AG35</f>
        <v>23</v>
      </c>
      <c r="P48" s="105" t="s">
        <v>0</v>
      </c>
      <c r="Q48" s="106">
        <f>AI35</f>
        <v>25</v>
      </c>
      <c r="R48" s="123"/>
      <c r="S48" s="124"/>
      <c r="T48" s="125"/>
      <c r="U48" s="126"/>
      <c r="V48" s="127"/>
      <c r="W48" s="248"/>
      <c r="AE48" s="27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35.1" customHeight="1" x14ac:dyDescent="0.25">
      <c r="A49" s="122"/>
      <c r="B49" s="303"/>
      <c r="C49" s="104">
        <f>N34</f>
        <v>25</v>
      </c>
      <c r="D49" s="105" t="s">
        <v>0</v>
      </c>
      <c r="E49" s="106">
        <f>L34</f>
        <v>22</v>
      </c>
      <c r="F49" s="104">
        <f>N39</f>
        <v>22</v>
      </c>
      <c r="G49" s="105" t="s">
        <v>0</v>
      </c>
      <c r="H49" s="106">
        <f>L39</f>
        <v>25</v>
      </c>
      <c r="I49" s="104">
        <f>N44</f>
        <v>25</v>
      </c>
      <c r="J49" s="105" t="s">
        <v>0</v>
      </c>
      <c r="K49" s="106">
        <f>L44</f>
        <v>22</v>
      </c>
      <c r="L49" s="150"/>
      <c r="M49" s="151"/>
      <c r="N49" s="152"/>
      <c r="O49" s="104">
        <f>AJ35</f>
        <v>20</v>
      </c>
      <c r="P49" s="105" t="s">
        <v>0</v>
      </c>
      <c r="Q49" s="106">
        <f>AL35</f>
        <v>25</v>
      </c>
      <c r="R49" s="128"/>
      <c r="S49" s="111"/>
      <c r="T49" s="129"/>
      <c r="U49" s="126"/>
      <c r="V49" s="127"/>
      <c r="W49" s="248">
        <v>3</v>
      </c>
      <c r="AE49" s="27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35.1" customHeight="1" x14ac:dyDescent="0.25">
      <c r="A50" s="122"/>
      <c r="B50" s="303"/>
      <c r="C50" s="104">
        <f>N35</f>
        <v>0</v>
      </c>
      <c r="D50" s="105" t="s">
        <v>0</v>
      </c>
      <c r="E50" s="106">
        <f>L35</f>
        <v>0</v>
      </c>
      <c r="F50" s="104">
        <f>N40</f>
        <v>0</v>
      </c>
      <c r="G50" s="105" t="s">
        <v>0</v>
      </c>
      <c r="H50" s="106">
        <f>L40</f>
        <v>0</v>
      </c>
      <c r="I50" s="104">
        <f>N45</f>
        <v>0</v>
      </c>
      <c r="J50" s="105" t="s">
        <v>0</v>
      </c>
      <c r="K50" s="106">
        <f>L45</f>
        <v>0</v>
      </c>
      <c r="L50" s="150"/>
      <c r="M50" s="151"/>
      <c r="N50" s="152"/>
      <c r="O50" s="104">
        <f>AM35</f>
        <v>0</v>
      </c>
      <c r="P50" s="105" t="s">
        <v>0</v>
      </c>
      <c r="Q50" s="106">
        <f>AO35</f>
        <v>0</v>
      </c>
      <c r="R50" s="130">
        <f>O51+I51+F51+C51</f>
        <v>181</v>
      </c>
      <c r="S50" s="107" t="s">
        <v>0</v>
      </c>
      <c r="T50" s="131">
        <f>Q51+K51+H51+E51</f>
        <v>191</v>
      </c>
      <c r="U50" s="126"/>
      <c r="V50" s="127"/>
      <c r="W50" s="127"/>
      <c r="AE50" s="27"/>
      <c r="AF50" s="3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48"/>
      <c r="AZ50" s="3"/>
      <c r="BA50" s="3"/>
    </row>
    <row r="51" spans="1:53" ht="35.1" customHeight="1" thickBot="1" x14ac:dyDescent="0.3">
      <c r="A51" s="132"/>
      <c r="B51" s="304"/>
      <c r="C51" s="108">
        <f>SUM(C48:C50)</f>
        <v>46</v>
      </c>
      <c r="D51" s="109" t="s">
        <v>0</v>
      </c>
      <c r="E51" s="110">
        <f>SUM(E48:E50)</f>
        <v>47</v>
      </c>
      <c r="F51" s="108">
        <f>SUM(F48:F50)</f>
        <v>47</v>
      </c>
      <c r="G51" s="109" t="s">
        <v>0</v>
      </c>
      <c r="H51" s="110">
        <f>SUM(H48:H50)</f>
        <v>47</v>
      </c>
      <c r="I51" s="108">
        <f>SUM(I48:I50)</f>
        <v>45</v>
      </c>
      <c r="J51" s="109" t="s">
        <v>0</v>
      </c>
      <c r="K51" s="110">
        <f>SUM(K48:K50)</f>
        <v>47</v>
      </c>
      <c r="L51" s="153"/>
      <c r="M51" s="154"/>
      <c r="N51" s="155"/>
      <c r="O51" s="108">
        <f>SUM(O48:O50)</f>
        <v>43</v>
      </c>
      <c r="P51" s="109" t="s">
        <v>0</v>
      </c>
      <c r="Q51" s="110">
        <f>SUM(Q48:Q50)</f>
        <v>50</v>
      </c>
      <c r="R51" s="133"/>
      <c r="S51" s="134"/>
      <c r="T51" s="135"/>
      <c r="U51" s="136"/>
      <c r="V51" s="137"/>
      <c r="W51" s="137"/>
      <c r="AE51" s="27"/>
      <c r="AF51" s="3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3"/>
      <c r="BA51" s="3"/>
    </row>
    <row r="52" spans="1:53" ht="35.1" customHeight="1" x14ac:dyDescent="0.25">
      <c r="A52" s="116" t="s">
        <v>21</v>
      </c>
      <c r="B52" s="302" t="str">
        <f>'seznam družstev'!B6</f>
        <v>TJ Ostrava B-jun.</v>
      </c>
      <c r="C52" s="101">
        <f>Q32</f>
        <v>2</v>
      </c>
      <c r="D52" s="103" t="s">
        <v>0</v>
      </c>
      <c r="E52" s="102">
        <f>O32</f>
        <v>0</v>
      </c>
      <c r="F52" s="101">
        <f>Q37</f>
        <v>2</v>
      </c>
      <c r="G52" s="103" t="s">
        <v>0</v>
      </c>
      <c r="H52" s="102">
        <f>O37</f>
        <v>0</v>
      </c>
      <c r="I52" s="101">
        <f>Q42</f>
        <v>2</v>
      </c>
      <c r="J52" s="103" t="s">
        <v>0</v>
      </c>
      <c r="K52" s="102">
        <f>O42</f>
        <v>0</v>
      </c>
      <c r="L52" s="101">
        <f>Q47</f>
        <v>2</v>
      </c>
      <c r="M52" s="103" t="s">
        <v>0</v>
      </c>
      <c r="N52" s="102">
        <f>O47</f>
        <v>0</v>
      </c>
      <c r="O52" s="147"/>
      <c r="P52" s="148"/>
      <c r="Q52" s="149"/>
      <c r="R52" s="117">
        <f>L52+I52+F52+C52</f>
        <v>8</v>
      </c>
      <c r="S52" s="118" t="s">
        <v>0</v>
      </c>
      <c r="T52" s="119">
        <f>N52+K52+H52+E52</f>
        <v>0</v>
      </c>
      <c r="U52" s="120">
        <f>R52</f>
        <v>8</v>
      </c>
      <c r="V52" s="121">
        <f>R55/T55</f>
        <v>1.3333333333333333</v>
      </c>
      <c r="W52" s="121"/>
      <c r="AE52" s="27"/>
      <c r="AF52" s="3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3"/>
      <c r="BA52" s="3"/>
    </row>
    <row r="53" spans="1:53" ht="35.1" customHeight="1" x14ac:dyDescent="0.25">
      <c r="A53" s="122"/>
      <c r="B53" s="303"/>
      <c r="C53" s="104">
        <f>Q33</f>
        <v>25</v>
      </c>
      <c r="D53" s="105" t="s">
        <v>0</v>
      </c>
      <c r="E53" s="106">
        <f>O33</f>
        <v>17</v>
      </c>
      <c r="F53" s="104">
        <f>Q38</f>
        <v>25</v>
      </c>
      <c r="G53" s="105" t="s">
        <v>0</v>
      </c>
      <c r="H53" s="106">
        <f>O38</f>
        <v>13</v>
      </c>
      <c r="I53" s="104">
        <f>Q43</f>
        <v>25</v>
      </c>
      <c r="J53" s="105" t="s">
        <v>0</v>
      </c>
      <c r="K53" s="106">
        <f>O43</f>
        <v>15</v>
      </c>
      <c r="L53" s="104">
        <f>Q48</f>
        <v>25</v>
      </c>
      <c r="M53" s="105" t="s">
        <v>0</v>
      </c>
      <c r="N53" s="106">
        <f>O48</f>
        <v>23</v>
      </c>
      <c r="O53" s="150"/>
      <c r="P53" s="151"/>
      <c r="Q53" s="152"/>
      <c r="R53" s="123"/>
      <c r="S53" s="124"/>
      <c r="T53" s="125"/>
      <c r="U53" s="126"/>
      <c r="V53" s="127"/>
      <c r="W53" s="127"/>
      <c r="AE53" s="27"/>
      <c r="AF53" s="3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48"/>
      <c r="AZ53" s="3"/>
      <c r="BA53" s="3"/>
    </row>
    <row r="54" spans="1:53" ht="35.1" customHeight="1" x14ac:dyDescent="0.25">
      <c r="A54" s="122"/>
      <c r="B54" s="303"/>
      <c r="C54" s="104">
        <f>Q34</f>
        <v>25</v>
      </c>
      <c r="D54" s="105" t="s">
        <v>0</v>
      </c>
      <c r="E54" s="106">
        <f>O34</f>
        <v>19</v>
      </c>
      <c r="F54" s="104">
        <f>Q39</f>
        <v>25</v>
      </c>
      <c r="G54" s="105" t="s">
        <v>0</v>
      </c>
      <c r="H54" s="106">
        <f>O39</f>
        <v>22</v>
      </c>
      <c r="I54" s="104">
        <f>Q44</f>
        <v>25</v>
      </c>
      <c r="J54" s="105" t="s">
        <v>0</v>
      </c>
      <c r="K54" s="106">
        <f>O44</f>
        <v>21</v>
      </c>
      <c r="L54" s="104">
        <f>Q49</f>
        <v>25</v>
      </c>
      <c r="M54" s="105" t="s">
        <v>0</v>
      </c>
      <c r="N54" s="106">
        <f>O49</f>
        <v>20</v>
      </c>
      <c r="O54" s="150"/>
      <c r="P54" s="151"/>
      <c r="Q54" s="152"/>
      <c r="R54" s="128"/>
      <c r="S54" s="111"/>
      <c r="T54" s="129"/>
      <c r="U54" s="126"/>
      <c r="V54" s="127"/>
      <c r="W54" s="247">
        <v>1</v>
      </c>
      <c r="AE54" s="27"/>
      <c r="AF54" s="3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3"/>
      <c r="BA54" s="3"/>
    </row>
    <row r="55" spans="1:53" ht="35.1" customHeight="1" x14ac:dyDescent="0.25">
      <c r="A55" s="122"/>
      <c r="B55" s="303"/>
      <c r="C55" s="104">
        <f>Q35</f>
        <v>0</v>
      </c>
      <c r="D55" s="105" t="s">
        <v>0</v>
      </c>
      <c r="E55" s="106">
        <f>O35</f>
        <v>0</v>
      </c>
      <c r="F55" s="104">
        <f>Q40</f>
        <v>0</v>
      </c>
      <c r="G55" s="105" t="s">
        <v>0</v>
      </c>
      <c r="H55" s="106">
        <f>O40</f>
        <v>0</v>
      </c>
      <c r="I55" s="104">
        <f>Q45</f>
        <v>0</v>
      </c>
      <c r="J55" s="105" t="s">
        <v>0</v>
      </c>
      <c r="K55" s="106">
        <f>O45</f>
        <v>0</v>
      </c>
      <c r="L55" s="104">
        <f>Q50</f>
        <v>0</v>
      </c>
      <c r="M55" s="105" t="s">
        <v>0</v>
      </c>
      <c r="N55" s="106">
        <f>O50</f>
        <v>0</v>
      </c>
      <c r="O55" s="150"/>
      <c r="P55" s="151"/>
      <c r="Q55" s="152"/>
      <c r="R55" s="130">
        <f>L56+I56+F56+C56</f>
        <v>200</v>
      </c>
      <c r="S55" s="107" t="s">
        <v>0</v>
      </c>
      <c r="T55" s="131">
        <f>N56+K56+H56+E56</f>
        <v>150</v>
      </c>
      <c r="U55" s="126"/>
      <c r="V55" s="127"/>
      <c r="W55" s="127"/>
      <c r="AE55" s="27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35.1" customHeight="1" thickBot="1" x14ac:dyDescent="0.3">
      <c r="A56" s="132"/>
      <c r="B56" s="304"/>
      <c r="C56" s="108">
        <f>SUM(C53:C55)</f>
        <v>50</v>
      </c>
      <c r="D56" s="109" t="s">
        <v>0</v>
      </c>
      <c r="E56" s="110">
        <f>SUM(E53:E55)</f>
        <v>36</v>
      </c>
      <c r="F56" s="108">
        <f>SUM(F53:F55)</f>
        <v>50</v>
      </c>
      <c r="G56" s="109" t="s">
        <v>0</v>
      </c>
      <c r="H56" s="110">
        <f>SUM(H53:H55)</f>
        <v>35</v>
      </c>
      <c r="I56" s="108">
        <f>SUM(I53:I55)</f>
        <v>50</v>
      </c>
      <c r="J56" s="109" t="s">
        <v>0</v>
      </c>
      <c r="K56" s="110">
        <f>SUM(K53:K55)</f>
        <v>36</v>
      </c>
      <c r="L56" s="108">
        <f>SUM(L53:L55)</f>
        <v>50</v>
      </c>
      <c r="M56" s="109" t="s">
        <v>0</v>
      </c>
      <c r="N56" s="110">
        <f>SUM(N53:N55)</f>
        <v>43</v>
      </c>
      <c r="O56" s="153"/>
      <c r="P56" s="154"/>
      <c r="Q56" s="155"/>
      <c r="R56" s="133"/>
      <c r="S56" s="134"/>
      <c r="T56" s="135"/>
      <c r="U56" s="136"/>
      <c r="V56" s="137"/>
      <c r="W56" s="137"/>
      <c r="AE56" s="27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35.1" customHeight="1" thickBot="1" x14ac:dyDescent="0.35">
      <c r="Z57" s="55"/>
      <c r="AA57" s="307"/>
      <c r="AB57" s="308"/>
      <c r="AC57" s="308"/>
      <c r="AD57" s="156" t="s">
        <v>1</v>
      </c>
      <c r="AE57" s="232"/>
      <c r="AF57" s="233"/>
      <c r="AG57" s="156" t="s">
        <v>8</v>
      </c>
      <c r="AH57" s="232"/>
      <c r="AI57" s="233"/>
      <c r="AJ57" s="156" t="s">
        <v>9</v>
      </c>
      <c r="AK57" s="232"/>
      <c r="AL57" s="233"/>
      <c r="AM57" s="156" t="s">
        <v>10</v>
      </c>
      <c r="AN57" s="232"/>
      <c r="AO57" s="233"/>
      <c r="AP57" s="156" t="s">
        <v>2</v>
      </c>
      <c r="AQ57" s="232"/>
      <c r="AR57" s="233"/>
      <c r="AS57" s="56" t="s">
        <v>52</v>
      </c>
      <c r="AT57" s="28" t="s">
        <v>55</v>
      </c>
      <c r="AU57" s="29" t="s">
        <v>56</v>
      </c>
    </row>
    <row r="58" spans="1:53" ht="25.15" customHeight="1" x14ac:dyDescent="0.35">
      <c r="Z58" s="48" t="s">
        <v>43</v>
      </c>
      <c r="AA58" s="249" t="s">
        <v>93</v>
      </c>
      <c r="AB58" s="250" t="s">
        <v>6</v>
      </c>
      <c r="AC58" s="251" t="s">
        <v>13</v>
      </c>
      <c r="AD58" s="249">
        <v>2</v>
      </c>
      <c r="AE58" s="250" t="s">
        <v>0</v>
      </c>
      <c r="AF58" s="255">
        <v>0</v>
      </c>
      <c r="AG58" s="249">
        <v>25</v>
      </c>
      <c r="AH58" s="250" t="s">
        <v>0</v>
      </c>
      <c r="AI58" s="255">
        <v>19</v>
      </c>
      <c r="AJ58" s="249">
        <v>25</v>
      </c>
      <c r="AK58" s="250" t="s">
        <v>0</v>
      </c>
      <c r="AL58" s="255">
        <v>18</v>
      </c>
      <c r="AM58" s="249"/>
      <c r="AN58" s="250" t="s">
        <v>0</v>
      </c>
      <c r="AO58" s="255"/>
      <c r="AP58" s="249">
        <f>AM58+AJ58+AG58</f>
        <v>50</v>
      </c>
      <c r="AQ58" s="250" t="s">
        <v>0</v>
      </c>
      <c r="AR58" s="255">
        <f>AO58+AL58+AI58</f>
        <v>37</v>
      </c>
      <c r="AS58" s="256"/>
      <c r="AT58" s="257">
        <v>1</v>
      </c>
      <c r="AU58" s="258" t="s">
        <v>97</v>
      </c>
    </row>
    <row r="59" spans="1:53" ht="25.15" customHeight="1" x14ac:dyDescent="0.35">
      <c r="Z59" s="48" t="s">
        <v>44</v>
      </c>
      <c r="AA59" s="252" t="s">
        <v>94</v>
      </c>
      <c r="AB59" s="253"/>
      <c r="AC59" s="254" t="s">
        <v>95</v>
      </c>
      <c r="AD59" s="252">
        <v>2</v>
      </c>
      <c r="AE59" s="253"/>
      <c r="AF59" s="259">
        <v>0</v>
      </c>
      <c r="AG59" s="252">
        <v>25</v>
      </c>
      <c r="AH59" s="253"/>
      <c r="AI59" s="259">
        <v>22</v>
      </c>
      <c r="AJ59" s="252">
        <v>25</v>
      </c>
      <c r="AK59" s="253"/>
      <c r="AL59" s="259">
        <v>17</v>
      </c>
      <c r="AM59" s="252"/>
      <c r="AN59" s="253"/>
      <c r="AO59" s="259"/>
      <c r="AP59" s="252">
        <f>AG59+AJ59</f>
        <v>50</v>
      </c>
      <c r="AQ59" s="253"/>
      <c r="AR59" s="259">
        <f>AI59+AL59</f>
        <v>39</v>
      </c>
      <c r="AS59" s="260"/>
      <c r="AT59" s="261">
        <v>2</v>
      </c>
      <c r="AU59" s="262" t="s">
        <v>98</v>
      </c>
    </row>
    <row r="60" spans="1:53" ht="25.15" customHeight="1" x14ac:dyDescent="0.25">
      <c r="AO60"/>
      <c r="AS60" s="4"/>
    </row>
    <row r="61" spans="1:53" ht="25.15" customHeight="1" thickBot="1" x14ac:dyDescent="0.3">
      <c r="Z61" s="2"/>
      <c r="AO61"/>
      <c r="AS61" s="4"/>
    </row>
    <row r="62" spans="1:53" ht="25.15" customHeight="1" thickBot="1" x14ac:dyDescent="0.4">
      <c r="Z62" s="2"/>
      <c r="AA62" s="305" t="s">
        <v>11</v>
      </c>
      <c r="AB62" s="306"/>
      <c r="AC62" s="306"/>
      <c r="AD62" s="263" t="s">
        <v>1</v>
      </c>
      <c r="AE62" s="264"/>
      <c r="AF62" s="265"/>
      <c r="AG62" s="263" t="s">
        <v>8</v>
      </c>
      <c r="AH62" s="264"/>
      <c r="AI62" s="265"/>
      <c r="AJ62" s="263" t="s">
        <v>9</v>
      </c>
      <c r="AK62" s="264"/>
      <c r="AL62" s="265"/>
      <c r="AM62" s="263" t="s">
        <v>10</v>
      </c>
      <c r="AN62" s="264"/>
      <c r="AO62" s="265"/>
      <c r="AP62" s="266" t="s">
        <v>2</v>
      </c>
      <c r="AQ62" s="264"/>
      <c r="AR62" s="265"/>
      <c r="AS62" s="267" t="s">
        <v>52</v>
      </c>
      <c r="AT62" s="268" t="s">
        <v>55</v>
      </c>
      <c r="AU62" s="269" t="s">
        <v>56</v>
      </c>
    </row>
    <row r="63" spans="1:53" ht="25.15" customHeight="1" thickBot="1" x14ac:dyDescent="0.4">
      <c r="Z63" s="2" t="s">
        <v>49</v>
      </c>
      <c r="AA63" s="254" t="s">
        <v>13</v>
      </c>
      <c r="AB63" s="57" t="s">
        <v>6</v>
      </c>
      <c r="AC63" s="254" t="s">
        <v>95</v>
      </c>
      <c r="AD63" s="270">
        <v>1</v>
      </c>
      <c r="AE63" s="271" t="s">
        <v>0</v>
      </c>
      <c r="AF63" s="272">
        <v>2</v>
      </c>
      <c r="AG63" s="270">
        <v>25</v>
      </c>
      <c r="AH63" s="271" t="s">
        <v>0</v>
      </c>
      <c r="AI63" s="272">
        <v>14</v>
      </c>
      <c r="AJ63" s="270">
        <v>21</v>
      </c>
      <c r="AK63" s="271" t="s">
        <v>0</v>
      </c>
      <c r="AL63" s="272">
        <v>25</v>
      </c>
      <c r="AM63" s="270">
        <v>13</v>
      </c>
      <c r="AN63" s="271" t="s">
        <v>0</v>
      </c>
      <c r="AO63" s="272">
        <v>15</v>
      </c>
      <c r="AP63" s="273">
        <f>AM63+AJ63+AG63</f>
        <v>59</v>
      </c>
      <c r="AQ63" s="271" t="s">
        <v>0</v>
      </c>
      <c r="AR63" s="274">
        <f>AO63+AL63+AI63</f>
        <v>54</v>
      </c>
      <c r="AS63" s="275">
        <v>0.6875</v>
      </c>
      <c r="AT63" s="276">
        <v>1</v>
      </c>
      <c r="AU63" s="277" t="s">
        <v>99</v>
      </c>
    </row>
    <row r="64" spans="1:53" ht="25.15" customHeight="1" x14ac:dyDescent="0.35">
      <c r="Z64" s="2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9"/>
      <c r="AT64" s="278"/>
      <c r="AU64" s="278"/>
    </row>
    <row r="65" spans="26:47" ht="25.15" customHeight="1" thickBot="1" x14ac:dyDescent="0.4">
      <c r="Z65" s="2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9"/>
      <c r="AT65" s="278"/>
      <c r="AU65" s="278"/>
    </row>
    <row r="66" spans="26:47" ht="25.15" customHeight="1" thickBot="1" x14ac:dyDescent="0.4">
      <c r="Z66" s="2"/>
      <c r="AA66" s="305" t="s">
        <v>12</v>
      </c>
      <c r="AB66" s="306"/>
      <c r="AC66" s="306"/>
      <c r="AD66" s="263" t="s">
        <v>1</v>
      </c>
      <c r="AE66" s="264"/>
      <c r="AF66" s="265"/>
      <c r="AG66" s="263" t="s">
        <v>8</v>
      </c>
      <c r="AH66" s="264"/>
      <c r="AI66" s="265"/>
      <c r="AJ66" s="263" t="s">
        <v>9</v>
      </c>
      <c r="AK66" s="264"/>
      <c r="AL66" s="265"/>
      <c r="AM66" s="263" t="s">
        <v>10</v>
      </c>
      <c r="AN66" s="264"/>
      <c r="AO66" s="265"/>
      <c r="AP66" s="266" t="s">
        <v>2</v>
      </c>
      <c r="AQ66" s="264"/>
      <c r="AR66" s="265"/>
      <c r="AS66" s="267" t="s">
        <v>52</v>
      </c>
      <c r="AT66" s="268" t="s">
        <v>55</v>
      </c>
      <c r="AU66" s="269" t="s">
        <v>56</v>
      </c>
    </row>
    <row r="67" spans="26:47" ht="25.15" customHeight="1" x14ac:dyDescent="0.35">
      <c r="Z67" s="2" t="s">
        <v>50</v>
      </c>
      <c r="AA67" s="252" t="s">
        <v>96</v>
      </c>
      <c r="AB67" s="1" t="s">
        <v>6</v>
      </c>
      <c r="AC67" s="252" t="s">
        <v>94</v>
      </c>
      <c r="AD67" s="280">
        <v>2</v>
      </c>
      <c r="AE67" s="281" t="s">
        <v>0</v>
      </c>
      <c r="AF67" s="282">
        <v>0</v>
      </c>
      <c r="AG67" s="280">
        <v>25</v>
      </c>
      <c r="AH67" s="281" t="s">
        <v>0</v>
      </c>
      <c r="AI67" s="282">
        <v>20</v>
      </c>
      <c r="AJ67" s="280">
        <v>25</v>
      </c>
      <c r="AK67" s="281" t="s">
        <v>0</v>
      </c>
      <c r="AL67" s="282">
        <v>14</v>
      </c>
      <c r="AM67" s="280"/>
      <c r="AN67" s="281" t="s">
        <v>0</v>
      </c>
      <c r="AO67" s="282"/>
      <c r="AP67" s="283">
        <f>AM67+AJ67+AG67</f>
        <v>50</v>
      </c>
      <c r="AQ67" s="281" t="s">
        <v>0</v>
      </c>
      <c r="AR67" s="284">
        <f>AO67+AL67+AI67</f>
        <v>34</v>
      </c>
      <c r="AS67" s="285">
        <v>0.6875</v>
      </c>
      <c r="AT67" s="286">
        <v>2</v>
      </c>
      <c r="AU67" s="286" t="s">
        <v>100</v>
      </c>
    </row>
    <row r="68" spans="26:47" ht="25.15" customHeight="1" x14ac:dyDescent="0.25"/>
  </sheetData>
  <mergeCells count="70">
    <mergeCell ref="AD2:AF2"/>
    <mergeCell ref="AG2:AI2"/>
    <mergeCell ref="AJ2:AL2"/>
    <mergeCell ref="AM2:AO2"/>
    <mergeCell ref="R3:T3"/>
    <mergeCell ref="O2:Q3"/>
    <mergeCell ref="R2:T2"/>
    <mergeCell ref="B4:B8"/>
    <mergeCell ref="B9:B13"/>
    <mergeCell ref="B14:B18"/>
    <mergeCell ref="B2:B3"/>
    <mergeCell ref="C2:E3"/>
    <mergeCell ref="F2:H3"/>
    <mergeCell ref="I2:K3"/>
    <mergeCell ref="L2:N3"/>
    <mergeCell ref="B19:B23"/>
    <mergeCell ref="B24:B28"/>
    <mergeCell ref="AA62:AC62"/>
    <mergeCell ref="AA66:AC66"/>
    <mergeCell ref="AA57:AC57"/>
    <mergeCell ref="R31:T31"/>
    <mergeCell ref="R30:T30"/>
    <mergeCell ref="B32:B36"/>
    <mergeCell ref="B37:B41"/>
    <mergeCell ref="B42:B46"/>
    <mergeCell ref="B47:B51"/>
    <mergeCell ref="B52:B56"/>
    <mergeCell ref="B30:B31"/>
    <mergeCell ref="AG53:AI53"/>
    <mergeCell ref="AP53:AR53"/>
    <mergeCell ref="AS53:AU53"/>
    <mergeCell ref="AV53:AX53"/>
    <mergeCell ref="AG50:AI50"/>
    <mergeCell ref="AJ50:AL50"/>
    <mergeCell ref="AM50:AO50"/>
    <mergeCell ref="AP50:AR50"/>
    <mergeCell ref="AS50:AU50"/>
    <mergeCell ref="AV50:AX50"/>
    <mergeCell ref="AJ53:AL53"/>
    <mergeCell ref="AM53:AO53"/>
    <mergeCell ref="AP45:AR45"/>
    <mergeCell ref="AS45:AU45"/>
    <mergeCell ref="AV45:AX45"/>
    <mergeCell ref="AM30:AO30"/>
    <mergeCell ref="AG30:AI30"/>
    <mergeCell ref="AJ30:AL30"/>
    <mergeCell ref="AG45:AI45"/>
    <mergeCell ref="AJ45:AL45"/>
    <mergeCell ref="AM45:AO45"/>
    <mergeCell ref="AP17:AR17"/>
    <mergeCell ref="AS17:AU17"/>
    <mergeCell ref="AG22:AI22"/>
    <mergeCell ref="AJ22:AL22"/>
    <mergeCell ref="AM22:AO22"/>
    <mergeCell ref="AP22:AR22"/>
    <mergeCell ref="AS22:AU22"/>
    <mergeCell ref="AM17:AO17"/>
    <mergeCell ref="AG17:AI17"/>
    <mergeCell ref="AJ17:AL17"/>
    <mergeCell ref="AG25:AI25"/>
    <mergeCell ref="AJ25:AL25"/>
    <mergeCell ref="AM25:AO25"/>
    <mergeCell ref="AP25:AR25"/>
    <mergeCell ref="AS25:AU25"/>
    <mergeCell ref="AD30:AF30"/>
    <mergeCell ref="C30:E31"/>
    <mergeCell ref="F30:H31"/>
    <mergeCell ref="I30:K31"/>
    <mergeCell ref="L30:N31"/>
    <mergeCell ref="O30:Q31"/>
  </mergeCells>
  <pageMargins left="0.25" right="0.25" top="0.75" bottom="0.75" header="0.3" footer="0.3"/>
  <pageSetup paperSize="9" scale="24" orientation="landscape" horizontalDpi="360" verticalDpi="360" r:id="rId1"/>
  <rowBreaks count="1" manualBreakCount="1">
    <brk id="28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9756-C1A6-47B4-902F-BD30FCA520C4}">
  <sheetPr>
    <pageSetUpPr fitToPage="1"/>
  </sheetPr>
  <dimension ref="A1:V39"/>
  <sheetViews>
    <sheetView view="pageBreakPreview" zoomScale="60" zoomScaleNormal="100" workbookViewId="0">
      <selection activeCell="AE25" sqref="AE25"/>
    </sheetView>
  </sheetViews>
  <sheetFormatPr defaultColWidth="8.85546875" defaultRowHeight="30" customHeight="1" x14ac:dyDescent="0.35"/>
  <cols>
    <col min="1" max="1" width="6.28515625" style="3" customWidth="1"/>
    <col min="2" max="2" width="6.5703125" style="5" customWidth="1"/>
    <col min="3" max="3" width="11.7109375" style="3" customWidth="1"/>
    <col min="4" max="4" width="8.7109375" style="157" customWidth="1"/>
    <col min="5" max="5" width="27.28515625" style="160" customWidth="1"/>
    <col min="6" max="6" width="3.7109375" style="3" customWidth="1"/>
    <col min="7" max="7" width="41.140625" style="161" customWidth="1"/>
    <col min="8" max="19" width="4.7109375" style="3" customWidth="1"/>
    <col min="20" max="20" width="6.7109375" style="87" customWidth="1"/>
    <col min="21" max="21" width="4.7109375" style="3" customWidth="1"/>
    <col min="22" max="22" width="6.7109375" style="87" customWidth="1"/>
    <col min="23" max="16384" width="8.85546875" style="3"/>
  </cols>
  <sheetData>
    <row r="1" spans="1:22" ht="30" customHeight="1" thickBot="1" x14ac:dyDescent="0.4">
      <c r="A1" s="83" t="s">
        <v>101</v>
      </c>
    </row>
    <row r="2" spans="1:22" s="65" customFormat="1" ht="33" customHeight="1" thickBot="1" x14ac:dyDescent="0.35">
      <c r="A2" s="84" t="s">
        <v>7</v>
      </c>
      <c r="B2" s="85" t="s">
        <v>14</v>
      </c>
      <c r="C2" s="222" t="s">
        <v>82</v>
      </c>
      <c r="D2" s="191" t="s">
        <v>51</v>
      </c>
      <c r="E2" s="183" t="s">
        <v>15</v>
      </c>
      <c r="F2" s="86"/>
      <c r="G2" s="162" t="s">
        <v>16</v>
      </c>
      <c r="H2" s="317" t="s">
        <v>1</v>
      </c>
      <c r="I2" s="318"/>
      <c r="J2" s="319"/>
      <c r="K2" s="320" t="s">
        <v>8</v>
      </c>
      <c r="L2" s="318"/>
      <c r="M2" s="319"/>
      <c r="N2" s="320" t="s">
        <v>9</v>
      </c>
      <c r="O2" s="318"/>
      <c r="P2" s="319"/>
      <c r="Q2" s="320" t="s">
        <v>10</v>
      </c>
      <c r="R2" s="318"/>
      <c r="S2" s="319"/>
      <c r="T2" s="317" t="s">
        <v>2</v>
      </c>
      <c r="U2" s="318"/>
      <c r="V2" s="319"/>
    </row>
    <row r="3" spans="1:22" ht="30" customHeight="1" x14ac:dyDescent="0.35">
      <c r="A3" s="21" t="s">
        <v>17</v>
      </c>
      <c r="B3" s="18"/>
      <c r="C3" s="179"/>
      <c r="D3" s="195"/>
      <c r="E3" s="202"/>
      <c r="F3" s="203"/>
      <c r="G3" s="166"/>
      <c r="H3" s="9"/>
      <c r="I3" s="10" t="s">
        <v>0</v>
      </c>
      <c r="J3" s="11"/>
      <c r="K3" s="9"/>
      <c r="L3" s="10" t="s">
        <v>0</v>
      </c>
      <c r="M3" s="11"/>
      <c r="N3" s="9"/>
      <c r="O3" s="10" t="s">
        <v>0</v>
      </c>
      <c r="P3" s="11"/>
      <c r="Q3" s="9"/>
      <c r="R3" s="10" t="s">
        <v>0</v>
      </c>
      <c r="S3" s="11"/>
      <c r="T3" s="88">
        <f t="shared" ref="T3:T30" si="0">Q3+N3+K3</f>
        <v>0</v>
      </c>
      <c r="U3" s="10" t="s">
        <v>0</v>
      </c>
      <c r="V3" s="94">
        <f t="shared" ref="V3:V30" si="1">S3+P3+M3</f>
        <v>0</v>
      </c>
    </row>
    <row r="4" spans="1:22" ht="30" customHeight="1" x14ac:dyDescent="0.35">
      <c r="A4" s="80" t="s">
        <v>18</v>
      </c>
      <c r="B4" s="26"/>
      <c r="C4" s="176"/>
      <c r="D4" s="192"/>
      <c r="E4" s="201"/>
      <c r="F4" s="204"/>
      <c r="G4" s="167"/>
      <c r="H4" s="6"/>
      <c r="I4" s="7" t="s">
        <v>0</v>
      </c>
      <c r="J4" s="8"/>
      <c r="K4" s="6"/>
      <c r="L4" s="7" t="s">
        <v>0</v>
      </c>
      <c r="M4" s="8"/>
      <c r="N4" s="6"/>
      <c r="O4" s="7" t="s">
        <v>0</v>
      </c>
      <c r="P4" s="8"/>
      <c r="Q4" s="6"/>
      <c r="R4" s="7" t="s">
        <v>0</v>
      </c>
      <c r="S4" s="8"/>
      <c r="T4" s="91">
        <f t="shared" si="0"/>
        <v>0</v>
      </c>
      <c r="U4" s="7" t="s">
        <v>0</v>
      </c>
      <c r="V4" s="97">
        <f t="shared" si="1"/>
        <v>0</v>
      </c>
    </row>
    <row r="5" spans="1:22" ht="30" customHeight="1" x14ac:dyDescent="0.35">
      <c r="A5" s="22" t="s">
        <v>19</v>
      </c>
      <c r="B5" s="19"/>
      <c r="C5" s="177"/>
      <c r="D5" s="193"/>
      <c r="E5" s="184"/>
      <c r="F5" s="205"/>
      <c r="G5" s="163"/>
      <c r="H5" s="12"/>
      <c r="I5" s="13" t="s">
        <v>0</v>
      </c>
      <c r="J5" s="14"/>
      <c r="K5" s="12"/>
      <c r="L5" s="13" t="s">
        <v>0</v>
      </c>
      <c r="M5" s="14"/>
      <c r="N5" s="12"/>
      <c r="O5" s="13" t="s">
        <v>0</v>
      </c>
      <c r="P5" s="14"/>
      <c r="Q5" s="12"/>
      <c r="R5" s="13" t="s">
        <v>0</v>
      </c>
      <c r="S5" s="14"/>
      <c r="T5" s="89">
        <f t="shared" si="0"/>
        <v>0</v>
      </c>
      <c r="U5" s="13" t="s">
        <v>0</v>
      </c>
      <c r="V5" s="95">
        <f t="shared" si="1"/>
        <v>0</v>
      </c>
    </row>
    <row r="6" spans="1:22" ht="30" customHeight="1" thickBot="1" x14ac:dyDescent="0.4">
      <c r="A6" s="81" t="s">
        <v>20</v>
      </c>
      <c r="B6" s="82"/>
      <c r="C6" s="180"/>
      <c r="D6" s="196"/>
      <c r="E6" s="206"/>
      <c r="F6" s="207"/>
      <c r="G6" s="208"/>
      <c r="H6" s="77"/>
      <c r="I6" s="78" t="s">
        <v>0</v>
      </c>
      <c r="J6" s="79"/>
      <c r="K6" s="77"/>
      <c r="L6" s="78" t="s">
        <v>0</v>
      </c>
      <c r="M6" s="79"/>
      <c r="N6" s="77"/>
      <c r="O6" s="78" t="s">
        <v>0</v>
      </c>
      <c r="P6" s="79"/>
      <c r="Q6" s="77"/>
      <c r="R6" s="78" t="s">
        <v>0</v>
      </c>
      <c r="S6" s="79"/>
      <c r="T6" s="92">
        <f t="shared" si="0"/>
        <v>0</v>
      </c>
      <c r="U6" s="78" t="s">
        <v>0</v>
      </c>
      <c r="V6" s="98">
        <f t="shared" si="1"/>
        <v>0</v>
      </c>
    </row>
    <row r="7" spans="1:22" ht="30" customHeight="1" x14ac:dyDescent="0.35">
      <c r="A7" s="22" t="s">
        <v>27</v>
      </c>
      <c r="B7" s="19"/>
      <c r="C7" s="177"/>
      <c r="D7" s="193"/>
      <c r="E7" s="184"/>
      <c r="F7" s="67"/>
      <c r="G7" s="163"/>
      <c r="H7" s="12"/>
      <c r="I7" s="13" t="s">
        <v>0</v>
      </c>
      <c r="J7" s="14"/>
      <c r="K7" s="12"/>
      <c r="L7" s="13" t="s">
        <v>0</v>
      </c>
      <c r="M7" s="14"/>
      <c r="N7" s="12"/>
      <c r="O7" s="13" t="s">
        <v>0</v>
      </c>
      <c r="P7" s="14"/>
      <c r="Q7" s="12"/>
      <c r="R7" s="13" t="s">
        <v>0</v>
      </c>
      <c r="S7" s="14"/>
      <c r="T7" s="89">
        <f t="shared" si="0"/>
        <v>0</v>
      </c>
      <c r="U7" s="13" t="s">
        <v>0</v>
      </c>
      <c r="V7" s="95">
        <f t="shared" si="1"/>
        <v>0</v>
      </c>
    </row>
    <row r="8" spans="1:22" ht="30" customHeight="1" thickBot="1" x14ac:dyDescent="0.4">
      <c r="A8" s="24" t="s">
        <v>28</v>
      </c>
      <c r="B8" s="20"/>
      <c r="C8" s="181"/>
      <c r="D8" s="197"/>
      <c r="E8" s="185"/>
      <c r="F8" s="68"/>
      <c r="G8" s="164"/>
      <c r="H8" s="15"/>
      <c r="I8" s="16" t="s">
        <v>0</v>
      </c>
      <c r="J8" s="17"/>
      <c r="K8" s="15"/>
      <c r="L8" s="16" t="s">
        <v>0</v>
      </c>
      <c r="M8" s="17"/>
      <c r="N8" s="15"/>
      <c r="O8" s="16" t="s">
        <v>0</v>
      </c>
      <c r="P8" s="17"/>
      <c r="Q8" s="15"/>
      <c r="R8" s="16" t="s">
        <v>0</v>
      </c>
      <c r="S8" s="17"/>
      <c r="T8" s="90">
        <f t="shared" si="0"/>
        <v>0</v>
      </c>
      <c r="U8" s="16" t="s">
        <v>0</v>
      </c>
      <c r="V8" s="96">
        <f t="shared" si="1"/>
        <v>0</v>
      </c>
    </row>
    <row r="9" spans="1:22" ht="30" customHeight="1" x14ac:dyDescent="0.35">
      <c r="A9" s="22" t="s">
        <v>29</v>
      </c>
      <c r="B9" s="19"/>
      <c r="C9" s="177"/>
      <c r="D9" s="193"/>
      <c r="E9" s="184"/>
      <c r="F9" s="205"/>
      <c r="G9" s="163"/>
      <c r="H9" s="12"/>
      <c r="I9" s="13" t="s">
        <v>0</v>
      </c>
      <c r="J9" s="14"/>
      <c r="K9" s="12"/>
      <c r="L9" s="13" t="s">
        <v>0</v>
      </c>
      <c r="M9" s="14"/>
      <c r="N9" s="12"/>
      <c r="O9" s="13" t="s">
        <v>0</v>
      </c>
      <c r="P9" s="14"/>
      <c r="Q9" s="12"/>
      <c r="R9" s="13" t="s">
        <v>0</v>
      </c>
      <c r="S9" s="14"/>
      <c r="T9" s="89">
        <f t="shared" si="0"/>
        <v>0</v>
      </c>
      <c r="U9" s="13" t="s">
        <v>0</v>
      </c>
      <c r="V9" s="95">
        <f t="shared" si="1"/>
        <v>0</v>
      </c>
    </row>
    <row r="10" spans="1:22" ht="30" customHeight="1" thickBot="1" x14ac:dyDescent="0.4">
      <c r="A10" s="23" t="s">
        <v>30</v>
      </c>
      <c r="B10" s="25"/>
      <c r="C10" s="178"/>
      <c r="D10" s="194"/>
      <c r="E10" s="186"/>
      <c r="F10" s="70"/>
      <c r="G10" s="165"/>
      <c r="H10" s="15"/>
      <c r="I10" s="16" t="s">
        <v>0</v>
      </c>
      <c r="J10" s="17"/>
      <c r="K10" s="15"/>
      <c r="L10" s="16" t="s">
        <v>0</v>
      </c>
      <c r="M10" s="17"/>
      <c r="N10" s="15"/>
      <c r="O10" s="16" t="s">
        <v>0</v>
      </c>
      <c r="P10" s="17"/>
      <c r="Q10" s="15"/>
      <c r="R10" s="16" t="s">
        <v>0</v>
      </c>
      <c r="S10" s="17"/>
      <c r="T10" s="90">
        <f t="shared" si="0"/>
        <v>0</v>
      </c>
      <c r="U10" s="16" t="s">
        <v>0</v>
      </c>
      <c r="V10" s="96">
        <f t="shared" si="1"/>
        <v>0</v>
      </c>
    </row>
    <row r="11" spans="1:22" ht="30" customHeight="1" x14ac:dyDescent="0.35">
      <c r="A11" s="80" t="s">
        <v>31</v>
      </c>
      <c r="B11" s="26"/>
      <c r="C11" s="176"/>
      <c r="D11" s="192"/>
      <c r="E11" s="188"/>
      <c r="F11" s="209"/>
      <c r="G11" s="167"/>
      <c r="H11" s="6"/>
      <c r="I11" s="7" t="s">
        <v>0</v>
      </c>
      <c r="J11" s="8"/>
      <c r="K11" s="6"/>
      <c r="L11" s="7" t="s">
        <v>0</v>
      </c>
      <c r="M11" s="8"/>
      <c r="N11" s="6"/>
      <c r="O11" s="7" t="s">
        <v>0</v>
      </c>
      <c r="P11" s="8"/>
      <c r="Q11" s="6"/>
      <c r="R11" s="7" t="s">
        <v>0</v>
      </c>
      <c r="S11" s="8"/>
      <c r="T11" s="91">
        <f t="shared" si="0"/>
        <v>0</v>
      </c>
      <c r="U11" s="7" t="s">
        <v>0</v>
      </c>
      <c r="V11" s="97">
        <f t="shared" si="1"/>
        <v>0</v>
      </c>
    </row>
    <row r="12" spans="1:22" ht="30" customHeight="1" thickBot="1" x14ac:dyDescent="0.4">
      <c r="A12" s="23" t="s">
        <v>32</v>
      </c>
      <c r="B12" s="25"/>
      <c r="C12" s="178"/>
      <c r="D12" s="194"/>
      <c r="E12" s="186"/>
      <c r="F12" s="210"/>
      <c r="G12" s="165"/>
      <c r="H12" s="15"/>
      <c r="I12" s="16" t="s">
        <v>0</v>
      </c>
      <c r="J12" s="17"/>
      <c r="K12" s="15"/>
      <c r="L12" s="16" t="s">
        <v>0</v>
      </c>
      <c r="M12" s="17"/>
      <c r="N12" s="15"/>
      <c r="O12" s="16" t="s">
        <v>0</v>
      </c>
      <c r="P12" s="17"/>
      <c r="Q12" s="15"/>
      <c r="R12" s="16" t="s">
        <v>0</v>
      </c>
      <c r="S12" s="17"/>
      <c r="T12" s="90">
        <f t="shared" si="0"/>
        <v>0</v>
      </c>
      <c r="U12" s="16" t="s">
        <v>0</v>
      </c>
      <c r="V12" s="96">
        <f t="shared" si="1"/>
        <v>0</v>
      </c>
    </row>
    <row r="13" spans="1:22" ht="30" customHeight="1" x14ac:dyDescent="0.35">
      <c r="A13" s="21" t="s">
        <v>33</v>
      </c>
      <c r="B13" s="18"/>
      <c r="C13" s="179"/>
      <c r="D13" s="195"/>
      <c r="E13" s="211"/>
      <c r="F13" s="203"/>
      <c r="G13" s="166"/>
      <c r="H13" s="9"/>
      <c r="I13" s="10" t="s">
        <v>0</v>
      </c>
      <c r="J13" s="11"/>
      <c r="K13" s="9"/>
      <c r="L13" s="10" t="s">
        <v>0</v>
      </c>
      <c r="M13" s="11"/>
      <c r="N13" s="9"/>
      <c r="O13" s="10" t="s">
        <v>0</v>
      </c>
      <c r="P13" s="11"/>
      <c r="Q13" s="9"/>
      <c r="R13" s="10" t="s">
        <v>0</v>
      </c>
      <c r="S13" s="11"/>
      <c r="T13" s="88">
        <f t="shared" si="0"/>
        <v>0</v>
      </c>
      <c r="U13" s="10" t="s">
        <v>0</v>
      </c>
      <c r="V13" s="94">
        <f t="shared" si="1"/>
        <v>0</v>
      </c>
    </row>
    <row r="14" spans="1:22" ht="30" customHeight="1" x14ac:dyDescent="0.35">
      <c r="A14" s="22" t="s">
        <v>34</v>
      </c>
      <c r="B14" s="19"/>
      <c r="C14" s="177"/>
      <c r="D14" s="193"/>
      <c r="E14" s="184"/>
      <c r="F14" s="205"/>
      <c r="G14" s="163"/>
      <c r="H14" s="12"/>
      <c r="I14" s="13" t="s">
        <v>0</v>
      </c>
      <c r="J14" s="14"/>
      <c r="K14" s="12"/>
      <c r="L14" s="13" t="s">
        <v>0</v>
      </c>
      <c r="M14" s="14"/>
      <c r="N14" s="12"/>
      <c r="O14" s="13" t="s">
        <v>0</v>
      </c>
      <c r="P14" s="14"/>
      <c r="Q14" s="12"/>
      <c r="R14" s="13" t="s">
        <v>0</v>
      </c>
      <c r="S14" s="14"/>
      <c r="T14" s="89">
        <f t="shared" si="0"/>
        <v>0</v>
      </c>
      <c r="U14" s="13" t="s">
        <v>0</v>
      </c>
      <c r="V14" s="95">
        <f t="shared" si="1"/>
        <v>0</v>
      </c>
    </row>
    <row r="15" spans="1:22" ht="30" customHeight="1" x14ac:dyDescent="0.35">
      <c r="A15" s="22" t="s">
        <v>35</v>
      </c>
      <c r="B15" s="19"/>
      <c r="C15" s="177"/>
      <c r="D15" s="193"/>
      <c r="E15" s="184"/>
      <c r="F15" s="205"/>
      <c r="G15" s="163"/>
      <c r="H15" s="12"/>
      <c r="I15" s="13" t="s">
        <v>0</v>
      </c>
      <c r="J15" s="14"/>
      <c r="K15" s="12"/>
      <c r="L15" s="13" t="s">
        <v>0</v>
      </c>
      <c r="M15" s="14"/>
      <c r="N15" s="12"/>
      <c r="O15" s="13" t="s">
        <v>0</v>
      </c>
      <c r="P15" s="14"/>
      <c r="Q15" s="12"/>
      <c r="R15" s="13" t="s">
        <v>0</v>
      </c>
      <c r="S15" s="14"/>
      <c r="T15" s="89">
        <f t="shared" si="0"/>
        <v>0</v>
      </c>
      <c r="U15" s="13" t="s">
        <v>0</v>
      </c>
      <c r="V15" s="95">
        <f t="shared" si="1"/>
        <v>0</v>
      </c>
    </row>
    <row r="16" spans="1:22" ht="30" customHeight="1" thickBot="1" x14ac:dyDescent="0.4">
      <c r="A16" s="81" t="s">
        <v>36</v>
      </c>
      <c r="B16" s="82"/>
      <c r="C16" s="180"/>
      <c r="D16" s="196"/>
      <c r="E16" s="206"/>
      <c r="F16" s="212"/>
      <c r="G16" s="208"/>
      <c r="H16" s="77"/>
      <c r="I16" s="78" t="s">
        <v>0</v>
      </c>
      <c r="J16" s="79"/>
      <c r="K16" s="77"/>
      <c r="L16" s="78" t="s">
        <v>0</v>
      </c>
      <c r="M16" s="79"/>
      <c r="N16" s="77"/>
      <c r="O16" s="78" t="s">
        <v>0</v>
      </c>
      <c r="P16" s="79"/>
      <c r="Q16" s="77"/>
      <c r="R16" s="78" t="s">
        <v>0</v>
      </c>
      <c r="S16" s="79"/>
      <c r="T16" s="92">
        <f t="shared" si="0"/>
        <v>0</v>
      </c>
      <c r="U16" s="78" t="s">
        <v>0</v>
      </c>
      <c r="V16" s="98">
        <f t="shared" si="1"/>
        <v>0</v>
      </c>
    </row>
    <row r="17" spans="1:22" ht="30" customHeight="1" x14ac:dyDescent="0.35">
      <c r="A17" s="21" t="s">
        <v>37</v>
      </c>
      <c r="B17" s="18"/>
      <c r="C17" s="179"/>
      <c r="D17" s="195"/>
      <c r="E17" s="187"/>
      <c r="F17" s="69"/>
      <c r="G17" s="166"/>
      <c r="H17" s="9"/>
      <c r="I17" s="10" t="s">
        <v>0</v>
      </c>
      <c r="J17" s="11"/>
      <c r="K17" s="9"/>
      <c r="L17" s="10" t="s">
        <v>0</v>
      </c>
      <c r="M17" s="11"/>
      <c r="N17" s="9"/>
      <c r="O17" s="10" t="s">
        <v>0</v>
      </c>
      <c r="P17" s="11"/>
      <c r="Q17" s="9"/>
      <c r="R17" s="10" t="s">
        <v>0</v>
      </c>
      <c r="S17" s="11"/>
      <c r="T17" s="88">
        <f t="shared" si="0"/>
        <v>0</v>
      </c>
      <c r="U17" s="10" t="s">
        <v>0</v>
      </c>
      <c r="V17" s="94">
        <f t="shared" si="1"/>
        <v>0</v>
      </c>
    </row>
    <row r="18" spans="1:22" ht="30" customHeight="1" x14ac:dyDescent="0.35">
      <c r="A18" s="22" t="s">
        <v>38</v>
      </c>
      <c r="B18" s="19"/>
      <c r="C18" s="177"/>
      <c r="D18" s="193"/>
      <c r="E18" s="184"/>
      <c r="F18" s="67"/>
      <c r="G18" s="163"/>
      <c r="H18" s="12"/>
      <c r="I18" s="13" t="s">
        <v>0</v>
      </c>
      <c r="J18" s="14"/>
      <c r="K18" s="12"/>
      <c r="L18" s="13" t="s">
        <v>0</v>
      </c>
      <c r="M18" s="14"/>
      <c r="N18" s="12"/>
      <c r="O18" s="13" t="s">
        <v>0</v>
      </c>
      <c r="P18" s="14"/>
      <c r="Q18" s="12"/>
      <c r="R18" s="13" t="s">
        <v>0</v>
      </c>
      <c r="S18" s="14"/>
      <c r="T18" s="89">
        <f t="shared" si="0"/>
        <v>0</v>
      </c>
      <c r="U18" s="13" t="s">
        <v>0</v>
      </c>
      <c r="V18" s="95">
        <f t="shared" si="1"/>
        <v>0</v>
      </c>
    </row>
    <row r="19" spans="1:22" ht="30" customHeight="1" x14ac:dyDescent="0.35">
      <c r="A19" s="80" t="s">
        <v>39</v>
      </c>
      <c r="B19" s="26"/>
      <c r="C19" s="176"/>
      <c r="D19" s="192"/>
      <c r="E19" s="188"/>
      <c r="F19" s="159"/>
      <c r="G19" s="213"/>
      <c r="H19" s="6"/>
      <c r="I19" s="7" t="s">
        <v>0</v>
      </c>
      <c r="J19" s="8"/>
      <c r="K19" s="6"/>
      <c r="L19" s="7" t="s">
        <v>0</v>
      </c>
      <c r="M19" s="8"/>
      <c r="N19" s="6"/>
      <c r="O19" s="7" t="s">
        <v>0</v>
      </c>
      <c r="P19" s="8"/>
      <c r="Q19" s="6"/>
      <c r="R19" s="7" t="s">
        <v>0</v>
      </c>
      <c r="S19" s="8"/>
      <c r="T19" s="91">
        <f t="shared" si="0"/>
        <v>0</v>
      </c>
      <c r="U19" s="7" t="s">
        <v>0</v>
      </c>
      <c r="V19" s="97">
        <f t="shared" si="1"/>
        <v>0</v>
      </c>
    </row>
    <row r="20" spans="1:22" ht="30" customHeight="1" thickBot="1" x14ac:dyDescent="0.4">
      <c r="A20" s="23" t="s">
        <v>40</v>
      </c>
      <c r="B20" s="25"/>
      <c r="C20" s="178"/>
      <c r="D20" s="194"/>
      <c r="E20" s="186"/>
      <c r="F20" s="158"/>
      <c r="G20" s="214"/>
      <c r="H20" s="15"/>
      <c r="I20" s="16" t="s">
        <v>0</v>
      </c>
      <c r="J20" s="17"/>
      <c r="K20" s="15"/>
      <c r="L20" s="16" t="s">
        <v>0</v>
      </c>
      <c r="M20" s="17"/>
      <c r="N20" s="15"/>
      <c r="O20" s="16" t="s">
        <v>0</v>
      </c>
      <c r="P20" s="17"/>
      <c r="Q20" s="15"/>
      <c r="R20" s="16" t="s">
        <v>0</v>
      </c>
      <c r="S20" s="17"/>
      <c r="T20" s="90">
        <f t="shared" si="0"/>
        <v>0</v>
      </c>
      <c r="U20" s="16" t="s">
        <v>0</v>
      </c>
      <c r="V20" s="96">
        <f t="shared" si="1"/>
        <v>0</v>
      </c>
    </row>
    <row r="21" spans="1:22" ht="30" customHeight="1" x14ac:dyDescent="0.35">
      <c r="A21" s="21" t="s">
        <v>41</v>
      </c>
      <c r="B21" s="18"/>
      <c r="C21" s="179"/>
      <c r="D21" s="195"/>
      <c r="E21" s="187"/>
      <c r="F21" s="69"/>
      <c r="G21" s="166"/>
      <c r="H21" s="9"/>
      <c r="I21" s="10" t="s">
        <v>0</v>
      </c>
      <c r="J21" s="11"/>
      <c r="K21" s="9"/>
      <c r="L21" s="10" t="s">
        <v>0</v>
      </c>
      <c r="M21" s="11"/>
      <c r="N21" s="9"/>
      <c r="O21" s="10" t="s">
        <v>0</v>
      </c>
      <c r="P21" s="11"/>
      <c r="Q21" s="9"/>
      <c r="R21" s="10" t="s">
        <v>0</v>
      </c>
      <c r="S21" s="11"/>
      <c r="T21" s="88">
        <f t="shared" si="0"/>
        <v>0</v>
      </c>
      <c r="U21" s="10" t="s">
        <v>0</v>
      </c>
      <c r="V21" s="94">
        <f t="shared" si="1"/>
        <v>0</v>
      </c>
    </row>
    <row r="22" spans="1:22" ht="30" customHeight="1" x14ac:dyDescent="0.35">
      <c r="A22" s="80" t="s">
        <v>42</v>
      </c>
      <c r="B22" s="26"/>
      <c r="C22" s="176"/>
      <c r="D22" s="192"/>
      <c r="E22" s="188"/>
      <c r="F22" s="71"/>
      <c r="G22" s="167"/>
      <c r="H22" s="6"/>
      <c r="I22" s="7" t="s">
        <v>0</v>
      </c>
      <c r="J22" s="8"/>
      <c r="K22" s="6"/>
      <c r="L22" s="7" t="s">
        <v>0</v>
      </c>
      <c r="M22" s="8"/>
      <c r="N22" s="6"/>
      <c r="O22" s="7" t="s">
        <v>0</v>
      </c>
      <c r="P22" s="8"/>
      <c r="Q22" s="6"/>
      <c r="R22" s="7" t="s">
        <v>0</v>
      </c>
      <c r="S22" s="8"/>
      <c r="T22" s="91">
        <f t="shared" si="0"/>
        <v>0</v>
      </c>
      <c r="U22" s="7" t="s">
        <v>0</v>
      </c>
      <c r="V22" s="97">
        <f t="shared" si="1"/>
        <v>0</v>
      </c>
    </row>
    <row r="23" spans="1:22" ht="30" customHeight="1" x14ac:dyDescent="0.3">
      <c r="A23" s="80" t="s">
        <v>43</v>
      </c>
      <c r="B23" s="26"/>
      <c r="C23" s="176"/>
      <c r="D23" s="198"/>
      <c r="E23" s="215"/>
      <c r="F23" s="216"/>
      <c r="G23" s="217"/>
      <c r="H23" s="6"/>
      <c r="I23" s="7" t="s">
        <v>0</v>
      </c>
      <c r="J23" s="8"/>
      <c r="K23" s="6"/>
      <c r="L23" s="7" t="s">
        <v>0</v>
      </c>
      <c r="M23" s="8"/>
      <c r="N23" s="6"/>
      <c r="O23" s="7" t="s">
        <v>0</v>
      </c>
      <c r="P23" s="8"/>
      <c r="Q23" s="6"/>
      <c r="R23" s="7" t="s">
        <v>0</v>
      </c>
      <c r="S23" s="8"/>
      <c r="T23" s="91">
        <f t="shared" si="0"/>
        <v>0</v>
      </c>
      <c r="U23" s="7" t="s">
        <v>0</v>
      </c>
      <c r="V23" s="97">
        <f t="shared" si="1"/>
        <v>0</v>
      </c>
    </row>
    <row r="24" spans="1:22" ht="30" customHeight="1" thickBot="1" x14ac:dyDescent="0.35">
      <c r="A24" s="23" t="s">
        <v>44</v>
      </c>
      <c r="B24" s="25"/>
      <c r="C24" s="178"/>
      <c r="D24" s="198"/>
      <c r="E24" s="218"/>
      <c r="F24" s="219"/>
      <c r="G24" s="220"/>
      <c r="H24" s="15"/>
      <c r="I24" s="16" t="s">
        <v>0</v>
      </c>
      <c r="J24" s="17"/>
      <c r="K24" s="15"/>
      <c r="L24" s="16" t="s">
        <v>0</v>
      </c>
      <c r="M24" s="17"/>
      <c r="N24" s="15"/>
      <c r="O24" s="16" t="s">
        <v>0</v>
      </c>
      <c r="P24" s="17"/>
      <c r="Q24" s="15"/>
      <c r="R24" s="16" t="s">
        <v>0</v>
      </c>
      <c r="S24" s="17"/>
      <c r="T24" s="90">
        <f t="shared" si="0"/>
        <v>0</v>
      </c>
      <c r="U24" s="16" t="s">
        <v>0</v>
      </c>
      <c r="V24" s="96">
        <f t="shared" si="1"/>
        <v>0</v>
      </c>
    </row>
    <row r="25" spans="1:22" ht="30" customHeight="1" x14ac:dyDescent="0.3">
      <c r="A25" s="21" t="s">
        <v>45</v>
      </c>
      <c r="B25" s="18"/>
      <c r="C25" s="179"/>
      <c r="D25" s="198"/>
      <c r="E25" s="189"/>
      <c r="F25" s="171"/>
      <c r="G25" s="172"/>
      <c r="H25" s="9"/>
      <c r="I25" s="10" t="s">
        <v>0</v>
      </c>
      <c r="J25" s="11"/>
      <c r="K25" s="9"/>
      <c r="L25" s="10" t="s">
        <v>0</v>
      </c>
      <c r="M25" s="11"/>
      <c r="N25" s="9"/>
      <c r="O25" s="10" t="s">
        <v>0</v>
      </c>
      <c r="P25" s="11"/>
      <c r="Q25" s="9"/>
      <c r="R25" s="10" t="s">
        <v>0</v>
      </c>
      <c r="S25" s="11"/>
      <c r="T25" s="88">
        <f t="shared" si="0"/>
        <v>0</v>
      </c>
      <c r="U25" s="10" t="s">
        <v>0</v>
      </c>
      <c r="V25" s="94">
        <f t="shared" si="1"/>
        <v>0</v>
      </c>
    </row>
    <row r="26" spans="1:22" ht="30" customHeight="1" thickBot="1" x14ac:dyDescent="0.35">
      <c r="A26" s="23" t="s">
        <v>46</v>
      </c>
      <c r="B26" s="25"/>
      <c r="C26" s="178"/>
      <c r="D26" s="198"/>
      <c r="E26" s="190"/>
      <c r="F26" s="173"/>
      <c r="G26" s="174"/>
      <c r="H26" s="15"/>
      <c r="I26" s="16" t="s">
        <v>0</v>
      </c>
      <c r="J26" s="17"/>
      <c r="K26" s="15"/>
      <c r="L26" s="16" t="s">
        <v>0</v>
      </c>
      <c r="M26" s="17"/>
      <c r="N26" s="15"/>
      <c r="O26" s="16" t="s">
        <v>0</v>
      </c>
      <c r="P26" s="17"/>
      <c r="Q26" s="15"/>
      <c r="R26" s="16" t="s">
        <v>0</v>
      </c>
      <c r="S26" s="17"/>
      <c r="T26" s="90">
        <f t="shared" si="0"/>
        <v>0</v>
      </c>
      <c r="U26" s="16" t="s">
        <v>0</v>
      </c>
      <c r="V26" s="96">
        <f t="shared" si="1"/>
        <v>0</v>
      </c>
    </row>
    <row r="27" spans="1:22" ht="30" customHeight="1" x14ac:dyDescent="0.3">
      <c r="A27" s="80" t="s">
        <v>47</v>
      </c>
      <c r="B27" s="26"/>
      <c r="C27" s="176"/>
      <c r="D27" s="198"/>
      <c r="E27" s="215"/>
      <c r="F27" s="216"/>
      <c r="G27" s="217"/>
      <c r="H27" s="6"/>
      <c r="I27" s="7" t="s">
        <v>0</v>
      </c>
      <c r="J27" s="8"/>
      <c r="K27" s="6"/>
      <c r="L27" s="7" t="s">
        <v>0</v>
      </c>
      <c r="M27" s="8"/>
      <c r="N27" s="6"/>
      <c r="O27" s="7" t="s">
        <v>0</v>
      </c>
      <c r="P27" s="8"/>
      <c r="Q27" s="6"/>
      <c r="R27" s="7" t="s">
        <v>0</v>
      </c>
      <c r="S27" s="8"/>
      <c r="T27" s="91">
        <f t="shared" si="0"/>
        <v>0</v>
      </c>
      <c r="U27" s="7" t="s">
        <v>0</v>
      </c>
      <c r="V27" s="97">
        <f t="shared" si="1"/>
        <v>0</v>
      </c>
    </row>
    <row r="28" spans="1:22" ht="30" customHeight="1" thickBot="1" x14ac:dyDescent="0.35">
      <c r="A28" s="72" t="s">
        <v>48</v>
      </c>
      <c r="B28" s="73"/>
      <c r="C28" s="182"/>
      <c r="D28" s="198"/>
      <c r="E28" s="215"/>
      <c r="F28" s="221"/>
      <c r="G28" s="217"/>
      <c r="H28" s="74"/>
      <c r="I28" s="75" t="s">
        <v>0</v>
      </c>
      <c r="J28" s="76"/>
      <c r="K28" s="74"/>
      <c r="L28" s="75" t="s">
        <v>0</v>
      </c>
      <c r="M28" s="76"/>
      <c r="N28" s="74"/>
      <c r="O28" s="75" t="s">
        <v>0</v>
      </c>
      <c r="P28" s="76"/>
      <c r="Q28" s="74"/>
      <c r="R28" s="75" t="s">
        <v>0</v>
      </c>
      <c r="S28" s="76"/>
      <c r="T28" s="93">
        <f t="shared" si="0"/>
        <v>0</v>
      </c>
      <c r="U28" s="75" t="s">
        <v>0</v>
      </c>
      <c r="V28" s="99">
        <f t="shared" si="1"/>
        <v>0</v>
      </c>
    </row>
    <row r="29" spans="1:22" ht="30" customHeight="1" x14ac:dyDescent="0.3">
      <c r="A29" s="21" t="s">
        <v>49</v>
      </c>
      <c r="B29" s="18"/>
      <c r="C29" s="179"/>
      <c r="D29" s="199"/>
      <c r="E29" s="187"/>
      <c r="F29" s="69"/>
      <c r="G29" s="166"/>
      <c r="H29" s="9"/>
      <c r="I29" s="10" t="s">
        <v>0</v>
      </c>
      <c r="J29" s="11"/>
      <c r="K29" s="9"/>
      <c r="L29" s="10" t="s">
        <v>0</v>
      </c>
      <c r="M29" s="11"/>
      <c r="N29" s="9"/>
      <c r="O29" s="10" t="s">
        <v>0</v>
      </c>
      <c r="P29" s="11"/>
      <c r="Q29" s="9"/>
      <c r="R29" s="10" t="s">
        <v>0</v>
      </c>
      <c r="S29" s="11"/>
      <c r="T29" s="88">
        <f t="shared" si="0"/>
        <v>0</v>
      </c>
      <c r="U29" s="10" t="s">
        <v>0</v>
      </c>
      <c r="V29" s="94">
        <f t="shared" si="1"/>
        <v>0</v>
      </c>
    </row>
    <row r="30" spans="1:22" ht="30" customHeight="1" thickBot="1" x14ac:dyDescent="0.35">
      <c r="A30" s="23" t="s">
        <v>50</v>
      </c>
      <c r="B30" s="25"/>
      <c r="C30" s="178"/>
      <c r="D30" s="200"/>
      <c r="E30" s="186"/>
      <c r="F30" s="70"/>
      <c r="G30" s="165"/>
      <c r="H30" s="15"/>
      <c r="I30" s="16" t="s">
        <v>0</v>
      </c>
      <c r="J30" s="17"/>
      <c r="K30" s="15"/>
      <c r="L30" s="16" t="s">
        <v>0</v>
      </c>
      <c r="M30" s="17"/>
      <c r="N30" s="15"/>
      <c r="O30" s="16" t="s">
        <v>0</v>
      </c>
      <c r="P30" s="17"/>
      <c r="Q30" s="15"/>
      <c r="R30" s="16" t="s">
        <v>0</v>
      </c>
      <c r="S30" s="17"/>
      <c r="T30" s="90">
        <f t="shared" si="0"/>
        <v>0</v>
      </c>
      <c r="U30" s="16" t="s">
        <v>0</v>
      </c>
      <c r="V30" s="96">
        <f t="shared" si="1"/>
        <v>0</v>
      </c>
    </row>
    <row r="31" spans="1:22" ht="30" customHeight="1" x14ac:dyDescent="0.35">
      <c r="D31" s="175"/>
    </row>
    <row r="32" spans="1:22" ht="30" customHeight="1" x14ac:dyDescent="0.45">
      <c r="A32" s="168" t="s">
        <v>76</v>
      </c>
    </row>
    <row r="33" spans="1:6" ht="30" customHeight="1" x14ac:dyDescent="0.3">
      <c r="A33" s="161" t="s">
        <v>77</v>
      </c>
      <c r="B33" s="169"/>
      <c r="C33" s="161"/>
      <c r="D33" s="170"/>
    </row>
    <row r="34" spans="1:6" ht="30" customHeight="1" x14ac:dyDescent="0.3">
      <c r="A34" s="161" t="s">
        <v>74</v>
      </c>
      <c r="B34" s="169"/>
      <c r="C34" s="161"/>
      <c r="D34" s="170"/>
    </row>
    <row r="35" spans="1:6" ht="30" customHeight="1" x14ac:dyDescent="0.35">
      <c r="A35" s="161" t="s">
        <v>78</v>
      </c>
    </row>
    <row r="36" spans="1:6" ht="30" customHeight="1" x14ac:dyDescent="0.3">
      <c r="A36" s="161" t="s">
        <v>79</v>
      </c>
      <c r="B36" s="161"/>
      <c r="C36" s="161"/>
      <c r="D36" s="161"/>
      <c r="E36" s="161"/>
      <c r="F36" s="161"/>
    </row>
    <row r="37" spans="1:6" ht="30" customHeight="1" x14ac:dyDescent="0.3">
      <c r="A37" s="161" t="s">
        <v>80</v>
      </c>
      <c r="B37" s="161"/>
      <c r="C37" s="161"/>
      <c r="D37" s="161"/>
      <c r="E37" s="161"/>
      <c r="F37" s="161"/>
    </row>
    <row r="38" spans="1:6" ht="30" customHeight="1" x14ac:dyDescent="0.3">
      <c r="A38" s="161" t="s">
        <v>81</v>
      </c>
      <c r="B38" s="161"/>
      <c r="C38" s="161"/>
      <c r="D38" s="161"/>
      <c r="E38" s="161"/>
      <c r="F38" s="161"/>
    </row>
    <row r="39" spans="1:6" ht="30" customHeight="1" x14ac:dyDescent="0.3">
      <c r="A39" s="161" t="s">
        <v>75</v>
      </c>
      <c r="B39" s="161"/>
      <c r="C39" s="161"/>
      <c r="D39" s="161"/>
      <c r="E39" s="161"/>
      <c r="F39" s="161"/>
    </row>
  </sheetData>
  <mergeCells count="5">
    <mergeCell ref="H2:J2"/>
    <mergeCell ref="K2:M2"/>
    <mergeCell ref="N2:P2"/>
    <mergeCell ref="Q2:S2"/>
    <mergeCell ref="T2:V2"/>
  </mergeCells>
  <phoneticPr fontId="3" type="noConversion"/>
  <pageMargins left="0.70866141732283472" right="0.70866141732283472" top="0.39370078740157483" bottom="0.39370078740157483" header="0.31496062992125984" footer="0.31496062992125984"/>
  <pageSetup paperSize="9" scale="73" fitToHeight="0" orientation="landscape" horizontalDpi="360" verticalDpi="360" r:id="rId1"/>
  <rowBreaks count="2" manualBreakCount="2">
    <brk id="12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 družstev</vt:lpstr>
      <vt:lpstr>juniorky-kurty-5+5</vt:lpstr>
      <vt:lpstr>Pořadí utkání-NEDĚLE</vt:lpstr>
      <vt:lpstr>'juniorky-kurty-5+5'!Oblast_tisku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VK Raškovice</cp:lastModifiedBy>
  <cp:lastPrinted>2023-06-18T14:05:24Z</cp:lastPrinted>
  <dcterms:created xsi:type="dcterms:W3CDTF">2017-06-19T13:40:21Z</dcterms:created>
  <dcterms:modified xsi:type="dcterms:W3CDTF">2023-06-25T09:17:43Z</dcterms:modified>
</cp:coreProperties>
</file>