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EJBAL\TURNAJE\ČERVEN\Výsledky_Zhodnocení\2023\"/>
    </mc:Choice>
  </mc:AlternateContent>
  <xr:revisionPtr revIDLastSave="0" documentId="13_ncr:1_{963AD424-75CE-444B-B572-36B4423CE8F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eznam družstev" sheetId="14" r:id="rId1"/>
    <sheet name="ml žačky-kurty-4+3+3+3" sheetId="8" r:id="rId2"/>
    <sheet name="Pořadí utkání-sobota" sheetId="11" r:id="rId3"/>
  </sheets>
  <definedNames>
    <definedName name="_xlnm.Print_Area" localSheetId="1">'ml žačky-kurty-4+3+3+3'!$A$1:$AR$111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8" l="1"/>
  <c r="Y51" i="8" s="1"/>
  <c r="I49" i="8" l="1"/>
  <c r="B43" i="8"/>
  <c r="W36" i="8" s="1"/>
  <c r="B38" i="8"/>
  <c r="I26" i="8" s="1"/>
  <c r="B33" i="8"/>
  <c r="F26" i="8" s="1"/>
  <c r="B28" i="8"/>
  <c r="W37" i="8" s="1"/>
  <c r="C45" i="8"/>
  <c r="N41" i="8"/>
  <c r="I46" i="8" s="1"/>
  <c r="L41" i="8"/>
  <c r="K46" i="8" s="1"/>
  <c r="N40" i="8"/>
  <c r="I45" i="8" s="1"/>
  <c r="L40" i="8"/>
  <c r="K45" i="8" s="1"/>
  <c r="AN39" i="8"/>
  <c r="AL39" i="8"/>
  <c r="N39" i="8"/>
  <c r="I44" i="8" s="1"/>
  <c r="L39" i="8"/>
  <c r="K44" i="8" s="1"/>
  <c r="AN38" i="8"/>
  <c r="AL38" i="8"/>
  <c r="N38" i="8"/>
  <c r="I43" i="8" s="1"/>
  <c r="L38" i="8"/>
  <c r="K43" i="8" s="1"/>
  <c r="AN37" i="8"/>
  <c r="AL37" i="8"/>
  <c r="AN36" i="8"/>
  <c r="AL36" i="8"/>
  <c r="N36" i="8"/>
  <c r="F46" i="8" s="1"/>
  <c r="L36" i="8"/>
  <c r="H46" i="8" s="1"/>
  <c r="K36" i="8"/>
  <c r="F41" i="8" s="1"/>
  <c r="I36" i="8"/>
  <c r="H41" i="8" s="1"/>
  <c r="E36" i="8"/>
  <c r="AN35" i="8"/>
  <c r="AL35" i="8"/>
  <c r="N35" i="8"/>
  <c r="F45" i="8" s="1"/>
  <c r="L35" i="8"/>
  <c r="H45" i="8" s="1"/>
  <c r="K35" i="8"/>
  <c r="F40" i="8" s="1"/>
  <c r="I35" i="8"/>
  <c r="H40" i="8" s="1"/>
  <c r="AN34" i="8"/>
  <c r="AL34" i="8"/>
  <c r="N34" i="8"/>
  <c r="L34" i="8"/>
  <c r="H44" i="8" s="1"/>
  <c r="K34" i="8"/>
  <c r="F39" i="8" s="1"/>
  <c r="I34" i="8"/>
  <c r="H39" i="8" s="1"/>
  <c r="N33" i="8"/>
  <c r="F43" i="8" s="1"/>
  <c r="L33" i="8"/>
  <c r="K33" i="8"/>
  <c r="F38" i="8" s="1"/>
  <c r="I33" i="8"/>
  <c r="H38" i="8" s="1"/>
  <c r="N31" i="8"/>
  <c r="C46" i="8" s="1"/>
  <c r="L31" i="8"/>
  <c r="E46" i="8" s="1"/>
  <c r="K31" i="8"/>
  <c r="C41" i="8" s="1"/>
  <c r="I31" i="8"/>
  <c r="E41" i="8" s="1"/>
  <c r="H31" i="8"/>
  <c r="F31" i="8"/>
  <c r="N30" i="8"/>
  <c r="L30" i="8"/>
  <c r="E45" i="8" s="1"/>
  <c r="K30" i="8"/>
  <c r="C40" i="8" s="1"/>
  <c r="I30" i="8"/>
  <c r="E40" i="8" s="1"/>
  <c r="H30" i="8"/>
  <c r="C35" i="8" s="1"/>
  <c r="F30" i="8"/>
  <c r="E35" i="8" s="1"/>
  <c r="N29" i="8"/>
  <c r="L29" i="8"/>
  <c r="E44" i="8" s="1"/>
  <c r="K29" i="8"/>
  <c r="I29" i="8"/>
  <c r="E39" i="8" s="1"/>
  <c r="H29" i="8"/>
  <c r="C34" i="8" s="1"/>
  <c r="F29" i="8"/>
  <c r="N28" i="8"/>
  <c r="C43" i="8" s="1"/>
  <c r="L28" i="8"/>
  <c r="E43" i="8" s="1"/>
  <c r="K28" i="8"/>
  <c r="C38" i="8" s="1"/>
  <c r="I28" i="8"/>
  <c r="E38" i="8" s="1"/>
  <c r="H28" i="8"/>
  <c r="C33" i="8" s="1"/>
  <c r="F28" i="8"/>
  <c r="E33" i="8" s="1"/>
  <c r="F32" i="8" l="1"/>
  <c r="H47" i="8"/>
  <c r="N37" i="8"/>
  <c r="K32" i="8"/>
  <c r="I32" i="8"/>
  <c r="C39" i="8"/>
  <c r="C42" i="8" s="1"/>
  <c r="O38" i="8"/>
  <c r="R38" i="8" s="1"/>
  <c r="H32" i="8"/>
  <c r="E34" i="8"/>
  <c r="E37" i="8" s="1"/>
  <c r="Q28" i="8"/>
  <c r="H42" i="8"/>
  <c r="O33" i="8"/>
  <c r="R33" i="8" s="1"/>
  <c r="N32" i="8"/>
  <c r="O43" i="8"/>
  <c r="R43" i="8" s="1"/>
  <c r="Y38" i="8"/>
  <c r="Y34" i="8"/>
  <c r="L26" i="8"/>
  <c r="W39" i="8"/>
  <c r="Y35" i="8"/>
  <c r="Y36" i="8"/>
  <c r="Y37" i="8"/>
  <c r="W35" i="8"/>
  <c r="E42" i="8"/>
  <c r="F42" i="8"/>
  <c r="K47" i="8"/>
  <c r="E47" i="8"/>
  <c r="I47" i="8"/>
  <c r="I37" i="8"/>
  <c r="Q38" i="8"/>
  <c r="C44" i="8"/>
  <c r="C47" i="8" s="1"/>
  <c r="L32" i="8"/>
  <c r="K37" i="8"/>
  <c r="H43" i="8"/>
  <c r="Q43" i="8" s="1"/>
  <c r="C26" i="8"/>
  <c r="C36" i="8"/>
  <c r="C37" i="8" s="1"/>
  <c r="L37" i="8"/>
  <c r="F44" i="8"/>
  <c r="F47" i="8" s="1"/>
  <c r="L42" i="8"/>
  <c r="Y39" i="8"/>
  <c r="Q33" i="8"/>
  <c r="W38" i="8"/>
  <c r="W34" i="8"/>
  <c r="N42" i="8"/>
  <c r="O28" i="8"/>
  <c r="R28" i="8" s="1"/>
  <c r="B79" i="8"/>
  <c r="Y70" i="8" s="1"/>
  <c r="B19" i="8"/>
  <c r="B14" i="8"/>
  <c r="B56" i="8"/>
  <c r="F49" i="8" s="1"/>
  <c r="B74" i="8"/>
  <c r="F67" i="8" s="1"/>
  <c r="B9" i="8"/>
  <c r="B69" i="8"/>
  <c r="C67" i="8" s="1"/>
  <c r="B51" i="8"/>
  <c r="C49" i="8" s="1"/>
  <c r="B4" i="8"/>
  <c r="K77" i="8"/>
  <c r="F82" i="8" s="1"/>
  <c r="I77" i="8"/>
  <c r="H82" i="8" s="1"/>
  <c r="K76" i="8"/>
  <c r="F81" i="8" s="1"/>
  <c r="I76" i="8"/>
  <c r="H81" i="8" s="1"/>
  <c r="K75" i="8"/>
  <c r="F80" i="8" s="1"/>
  <c r="I75" i="8"/>
  <c r="K74" i="8"/>
  <c r="F79" i="8" s="1"/>
  <c r="I74" i="8"/>
  <c r="K72" i="8"/>
  <c r="C82" i="8" s="1"/>
  <c r="I72" i="8"/>
  <c r="E82" i="8" s="1"/>
  <c r="H72" i="8"/>
  <c r="C77" i="8" s="1"/>
  <c r="F72" i="8"/>
  <c r="E77" i="8" s="1"/>
  <c r="K71" i="8"/>
  <c r="C81" i="8" s="1"/>
  <c r="I71" i="8"/>
  <c r="E81" i="8" s="1"/>
  <c r="H71" i="8"/>
  <c r="C76" i="8" s="1"/>
  <c r="F71" i="8"/>
  <c r="E76" i="8" s="1"/>
  <c r="AN70" i="8"/>
  <c r="AL70" i="8"/>
  <c r="K70" i="8"/>
  <c r="C80" i="8" s="1"/>
  <c r="I70" i="8"/>
  <c r="E80" i="8" s="1"/>
  <c r="H70" i="8"/>
  <c r="C75" i="8" s="1"/>
  <c r="F70" i="8"/>
  <c r="AN69" i="8"/>
  <c r="AL69" i="8"/>
  <c r="K69" i="8"/>
  <c r="C79" i="8" s="1"/>
  <c r="I69" i="8"/>
  <c r="E79" i="8" s="1"/>
  <c r="H69" i="8"/>
  <c r="C74" i="8" s="1"/>
  <c r="F69" i="8"/>
  <c r="E74" i="8" s="1"/>
  <c r="AN68" i="8"/>
  <c r="AL68" i="8"/>
  <c r="K59" i="8"/>
  <c r="F64" i="8" s="1"/>
  <c r="I59" i="8"/>
  <c r="H64" i="8" s="1"/>
  <c r="K58" i="8"/>
  <c r="F63" i="8" s="1"/>
  <c r="I58" i="8"/>
  <c r="H63" i="8" s="1"/>
  <c r="K57" i="8"/>
  <c r="F62" i="8" s="1"/>
  <c r="I57" i="8"/>
  <c r="K56" i="8"/>
  <c r="F61" i="8" s="1"/>
  <c r="I56" i="8"/>
  <c r="K54" i="8"/>
  <c r="C64" i="8" s="1"/>
  <c r="I54" i="8"/>
  <c r="E64" i="8" s="1"/>
  <c r="H54" i="8"/>
  <c r="C59" i="8" s="1"/>
  <c r="F54" i="8"/>
  <c r="E59" i="8" s="1"/>
  <c r="K53" i="8"/>
  <c r="C63" i="8" s="1"/>
  <c r="I53" i="8"/>
  <c r="E63" i="8" s="1"/>
  <c r="H53" i="8"/>
  <c r="C58" i="8" s="1"/>
  <c r="F53" i="8"/>
  <c r="E58" i="8" s="1"/>
  <c r="AN52" i="8"/>
  <c r="AL52" i="8"/>
  <c r="W52" i="8"/>
  <c r="K52" i="8"/>
  <c r="I52" i="8"/>
  <c r="E62" i="8" s="1"/>
  <c r="H52" i="8"/>
  <c r="C57" i="8" s="1"/>
  <c r="F52" i="8"/>
  <c r="AN51" i="8"/>
  <c r="AL51" i="8"/>
  <c r="K51" i="8"/>
  <c r="C61" i="8" s="1"/>
  <c r="I51" i="8"/>
  <c r="E61" i="8" s="1"/>
  <c r="H51" i="8"/>
  <c r="C56" i="8" s="1"/>
  <c r="F51" i="8"/>
  <c r="E56" i="8" s="1"/>
  <c r="AN50" i="8"/>
  <c r="AL50" i="8"/>
  <c r="AN111" i="8"/>
  <c r="AL111" i="8"/>
  <c r="AN107" i="8"/>
  <c r="AL107" i="8"/>
  <c r="AN103" i="8"/>
  <c r="AL103" i="8"/>
  <c r="AN102" i="8"/>
  <c r="AL102" i="8"/>
  <c r="AN95" i="8"/>
  <c r="AL95" i="8"/>
  <c r="AN91" i="8"/>
  <c r="AL91" i="8"/>
  <c r="AN90" i="8"/>
  <c r="AL90" i="8"/>
  <c r="AN87" i="8"/>
  <c r="AL87" i="8"/>
  <c r="AN86" i="8"/>
  <c r="AL86" i="8"/>
  <c r="Y50" i="8" l="1"/>
  <c r="O31" i="8"/>
  <c r="Q31" i="8"/>
  <c r="Q36" i="8"/>
  <c r="O41" i="8"/>
  <c r="Q46" i="8"/>
  <c r="Q41" i="8"/>
  <c r="O46" i="8"/>
  <c r="W50" i="8"/>
  <c r="O36" i="8"/>
  <c r="Y52" i="8"/>
  <c r="F55" i="8"/>
  <c r="L79" i="8"/>
  <c r="O79" i="8" s="1"/>
  <c r="K55" i="8"/>
  <c r="C62" i="8"/>
  <c r="C65" i="8" s="1"/>
  <c r="E65" i="8"/>
  <c r="K78" i="8"/>
  <c r="I78" i="8"/>
  <c r="C78" i="8"/>
  <c r="F73" i="8"/>
  <c r="C60" i="8"/>
  <c r="F83" i="8"/>
  <c r="I60" i="8"/>
  <c r="N74" i="8"/>
  <c r="E83" i="8"/>
  <c r="I73" i="8"/>
  <c r="L61" i="8"/>
  <c r="O61" i="8" s="1"/>
  <c r="C83" i="8"/>
  <c r="I67" i="8"/>
  <c r="Y69" i="8"/>
  <c r="W51" i="8"/>
  <c r="Y68" i="8"/>
  <c r="W69" i="8"/>
  <c r="W68" i="8"/>
  <c r="W70" i="8"/>
  <c r="L74" i="8"/>
  <c r="O74" i="8" s="1"/>
  <c r="E75" i="8"/>
  <c r="E78" i="8" s="1"/>
  <c r="N69" i="8"/>
  <c r="K73" i="8"/>
  <c r="H79" i="8"/>
  <c r="N79" i="8" s="1"/>
  <c r="H80" i="8"/>
  <c r="H83" i="8" s="1"/>
  <c r="L69" i="8"/>
  <c r="O69" i="8" s="1"/>
  <c r="H73" i="8"/>
  <c r="F65" i="8"/>
  <c r="L56" i="8"/>
  <c r="O56" i="8" s="1"/>
  <c r="L51" i="8"/>
  <c r="O51" i="8" s="1"/>
  <c r="I55" i="8"/>
  <c r="N56" i="8"/>
  <c r="E57" i="8"/>
  <c r="E60" i="8" s="1"/>
  <c r="K60" i="8"/>
  <c r="N51" i="8"/>
  <c r="H61" i="8"/>
  <c r="N61" i="8" s="1"/>
  <c r="H62" i="8"/>
  <c r="H65" i="8" s="1"/>
  <c r="H55" i="8"/>
  <c r="S28" i="8" l="1"/>
  <c r="S38" i="8"/>
  <c r="S33" i="8"/>
  <c r="L54" i="8"/>
  <c r="S43" i="8"/>
  <c r="L82" i="8"/>
  <c r="N82" i="8"/>
  <c r="N77" i="8"/>
  <c r="N72" i="8"/>
  <c r="L77" i="8"/>
  <c r="N54" i="8"/>
  <c r="N64" i="8"/>
  <c r="L72" i="8"/>
  <c r="L59" i="8"/>
  <c r="L64" i="8"/>
  <c r="N59" i="8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V7" i="11"/>
  <c r="T7" i="11"/>
  <c r="V6" i="11"/>
  <c r="T6" i="11"/>
  <c r="V5" i="11"/>
  <c r="T5" i="11"/>
  <c r="V4" i="11"/>
  <c r="T4" i="11"/>
  <c r="V3" i="11"/>
  <c r="T3" i="11"/>
  <c r="P79" i="8" l="1"/>
  <c r="P74" i="8"/>
  <c r="P56" i="8"/>
  <c r="P51" i="8"/>
  <c r="P69" i="8"/>
  <c r="P61" i="8"/>
  <c r="L11" i="8"/>
  <c r="N11" i="8" l="1"/>
  <c r="F21" i="8" s="1"/>
  <c r="N10" i="8"/>
  <c r="F20" i="8" s="1"/>
  <c r="K4" i="8"/>
  <c r="C14" i="8" s="1"/>
  <c r="N17" i="8"/>
  <c r="I22" i="8" s="1"/>
  <c r="L17" i="8"/>
  <c r="K22" i="8" s="1"/>
  <c r="N16" i="8"/>
  <c r="I21" i="8" s="1"/>
  <c r="L16" i="8"/>
  <c r="K21" i="8" s="1"/>
  <c r="N15" i="8"/>
  <c r="I20" i="8" s="1"/>
  <c r="L15" i="8"/>
  <c r="N14" i="8"/>
  <c r="I19" i="8" s="1"/>
  <c r="L14" i="8"/>
  <c r="K19" i="8" s="1"/>
  <c r="N12" i="8"/>
  <c r="F22" i="8" s="1"/>
  <c r="L12" i="8"/>
  <c r="H22" i="8" s="1"/>
  <c r="K12" i="8"/>
  <c r="F17" i="8" s="1"/>
  <c r="I12" i="8"/>
  <c r="H17" i="8" s="1"/>
  <c r="H21" i="8"/>
  <c r="K11" i="8"/>
  <c r="F16" i="8" s="1"/>
  <c r="I11" i="8"/>
  <c r="H16" i="8" s="1"/>
  <c r="L10" i="8"/>
  <c r="H20" i="8" s="1"/>
  <c r="K10" i="8"/>
  <c r="F15" i="8" s="1"/>
  <c r="I10" i="8"/>
  <c r="N9" i="8"/>
  <c r="F19" i="8" s="1"/>
  <c r="L9" i="8"/>
  <c r="K9" i="8"/>
  <c r="F14" i="8" s="1"/>
  <c r="I9" i="8"/>
  <c r="H14" i="8" s="1"/>
  <c r="AN15" i="8"/>
  <c r="AL15" i="8"/>
  <c r="Y15" i="8"/>
  <c r="W15" i="8"/>
  <c r="AN14" i="8"/>
  <c r="AL14" i="8"/>
  <c r="Y14" i="8"/>
  <c r="W14" i="8"/>
  <c r="N7" i="8"/>
  <c r="C22" i="8" s="1"/>
  <c r="L7" i="8"/>
  <c r="E22" i="8" s="1"/>
  <c r="K7" i="8"/>
  <c r="C17" i="8" s="1"/>
  <c r="I7" i="8"/>
  <c r="E17" i="8" s="1"/>
  <c r="H7" i="8"/>
  <c r="C12" i="8" s="1"/>
  <c r="F7" i="8"/>
  <c r="E12" i="8" s="1"/>
  <c r="AN13" i="8"/>
  <c r="AL13" i="8"/>
  <c r="Y13" i="8"/>
  <c r="W13" i="8"/>
  <c r="N6" i="8"/>
  <c r="C21" i="8" s="1"/>
  <c r="L6" i="8"/>
  <c r="E21" i="8" s="1"/>
  <c r="K6" i="8"/>
  <c r="C16" i="8" s="1"/>
  <c r="I6" i="8"/>
  <c r="E16" i="8" s="1"/>
  <c r="H6" i="8"/>
  <c r="C11" i="8" s="1"/>
  <c r="F6" i="8"/>
  <c r="E11" i="8" s="1"/>
  <c r="AN12" i="8"/>
  <c r="AL12" i="8"/>
  <c r="Y12" i="8"/>
  <c r="W12" i="8"/>
  <c r="N5" i="8"/>
  <c r="C20" i="8" s="1"/>
  <c r="L5" i="8"/>
  <c r="K5" i="8"/>
  <c r="C15" i="8" s="1"/>
  <c r="I5" i="8"/>
  <c r="E15" i="8" s="1"/>
  <c r="H5" i="8"/>
  <c r="C10" i="8" s="1"/>
  <c r="F5" i="8"/>
  <c r="AN11" i="8"/>
  <c r="AL11" i="8"/>
  <c r="Y11" i="8"/>
  <c r="W11" i="8"/>
  <c r="N4" i="8"/>
  <c r="C19" i="8" s="1"/>
  <c r="L4" i="8"/>
  <c r="E19" i="8" s="1"/>
  <c r="I4" i="8"/>
  <c r="E14" i="8" s="1"/>
  <c r="H4" i="8"/>
  <c r="F4" i="8"/>
  <c r="AN10" i="8"/>
  <c r="AL10" i="8"/>
  <c r="Y10" i="8"/>
  <c r="W10" i="8"/>
  <c r="L2" i="8"/>
  <c r="I2" i="8"/>
  <c r="F2" i="8"/>
  <c r="C2" i="8"/>
  <c r="I13" i="8" l="1"/>
  <c r="F18" i="8"/>
  <c r="H23" i="8"/>
  <c r="I23" i="8"/>
  <c r="N13" i="8"/>
  <c r="F23" i="8"/>
  <c r="L8" i="8"/>
  <c r="Q4" i="8"/>
  <c r="O4" i="8"/>
  <c r="R4" i="8" s="1"/>
  <c r="F8" i="8"/>
  <c r="L18" i="8"/>
  <c r="E9" i="8"/>
  <c r="Q9" i="8" s="1"/>
  <c r="K8" i="8"/>
  <c r="C13" i="8"/>
  <c r="C23" i="8"/>
  <c r="C18" i="8"/>
  <c r="E18" i="8"/>
  <c r="O19" i="8"/>
  <c r="R19" i="8" s="1"/>
  <c r="I8" i="8"/>
  <c r="C9" i="8"/>
  <c r="O9" i="8" s="1"/>
  <c r="R9" i="8" s="1"/>
  <c r="Q14" i="8"/>
  <c r="N18" i="8"/>
  <c r="H19" i="8"/>
  <c r="Q19" i="8" s="1"/>
  <c r="E20" i="8"/>
  <c r="E23" i="8" s="1"/>
  <c r="K20" i="8"/>
  <c r="K23" i="8" s="1"/>
  <c r="H8" i="8"/>
  <c r="N8" i="8"/>
  <c r="E10" i="8"/>
  <c r="E13" i="8" s="1"/>
  <c r="L13" i="8"/>
  <c r="O14" i="8"/>
  <c r="R14" i="8" s="1"/>
  <c r="K13" i="8"/>
  <c r="H15" i="8"/>
  <c r="H18" i="8" s="1"/>
  <c r="O12" i="8" l="1"/>
  <c r="Q12" i="8"/>
  <c r="O7" i="8"/>
  <c r="O17" i="8"/>
  <c r="O22" i="8"/>
  <c r="Q22" i="8"/>
  <c r="Q7" i="8"/>
  <c r="Q17" i="8"/>
  <c r="S9" i="8" l="1"/>
  <c r="S4" i="8"/>
  <c r="S19" i="8"/>
  <c r="S14" i="8"/>
</calcChain>
</file>

<file path=xl/sharedStrings.xml><?xml version="1.0" encoding="utf-8"?>
<sst xmlns="http://schemas.openxmlformats.org/spreadsheetml/2006/main" count="833" uniqueCount="111">
  <si>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</si>
  <si>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</si>
  <si>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</si>
  <si>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</si>
  <si>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</si>
  <si>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</si>
  <si>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</si>
  <si>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</si>
  <si>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</si>
  <si>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</si>
  <si>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</si>
  <si>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Semifinále</t>
  </si>
  <si>
    <t>Finále o 3. místo</t>
  </si>
  <si>
    <t>Finále o 1. místo</t>
  </si>
  <si>
    <t>kurt č.</t>
  </si>
  <si>
    <t>Kurt č.</t>
  </si>
  <si>
    <t>Čas</t>
  </si>
  <si>
    <t>družstvo 1</t>
  </si>
  <si>
    <t>družstvo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</si>
  <si>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</si>
  <si>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</si>
  <si>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</si>
  <si>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</si>
  <si>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</si>
  <si>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</si>
  <si>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</si>
  <si>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</si>
  <si>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</si>
  <si>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</si>
  <si>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</si>
  <si>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</si>
  <si>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</si>
  <si>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</si>
  <si>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</si>
  <si>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</si>
  <si>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</si>
  <si>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</si>
  <si>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</si>
  <si>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</si>
  <si>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</si>
  <si>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</si>
  <si>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</si>
  <si>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</si>
  <si>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</si>
  <si>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</si>
  <si>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</si>
  <si>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</si>
  <si>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</si>
  <si>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</si>
  <si>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</si>
  <si>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</si>
  <si>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</si>
  <si>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</si>
  <si>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</si>
  <si>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</si>
  <si>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skupina</t>
  </si>
  <si>
    <t>čas</t>
  </si>
  <si>
    <t>A</t>
  </si>
  <si>
    <t>KURT č..</t>
  </si>
  <si>
    <t>Rozhodčí</t>
  </si>
  <si>
    <t>B</t>
  </si>
  <si>
    <t>Počet</t>
  </si>
  <si>
    <t>Název družstva</t>
  </si>
  <si>
    <t>C</t>
  </si>
  <si>
    <t>D</t>
  </si>
  <si>
    <t>9:45</t>
  </si>
  <si>
    <t>11:15</t>
  </si>
  <si>
    <t>13:30</t>
  </si>
  <si>
    <t xml:space="preserve"> A-Pořadí utkání</t>
  </si>
  <si>
    <t>B-Pořadí utkání</t>
  </si>
  <si>
    <t>C-Pořadí utkání</t>
  </si>
  <si>
    <t>čtvrtfinále</t>
  </si>
  <si>
    <t>Číslo utkání</t>
  </si>
  <si>
    <t>Orient. Čas</t>
  </si>
  <si>
    <t>SVK Nový Jičín A</t>
  </si>
  <si>
    <t>VK Raškovice A</t>
  </si>
  <si>
    <t>MALÁ CENA BESKYD 18.6. 2022 MLADŠÍ ŽÁKYNĚ - POŘADÍ UTKÁNÍ</t>
  </si>
  <si>
    <t>I</t>
  </si>
  <si>
    <t>12:45</t>
  </si>
  <si>
    <t>orient. čas</t>
  </si>
  <si>
    <t>TJ Sokol Frýdek-Místek A</t>
  </si>
  <si>
    <t>VKB Frýdlant B</t>
  </si>
  <si>
    <t>VK Polanka B</t>
  </si>
  <si>
    <t>TJ Šumperk</t>
  </si>
  <si>
    <t>VKB Frýdlant n/O A</t>
  </si>
  <si>
    <t>TJ Sokol Frýdek-Místek B</t>
  </si>
  <si>
    <t>VK Polanka A</t>
  </si>
  <si>
    <t>SVK Nový Jičín B</t>
  </si>
  <si>
    <t>VK Raškovice B</t>
  </si>
  <si>
    <t xml:space="preserve">VAM Olomouc </t>
  </si>
  <si>
    <t>MALÁ CENA BESKYD 17.6.2023-MLADŠÍ ŽAČKY - HALA</t>
  </si>
  <si>
    <t>VK UP Olomouc A</t>
  </si>
  <si>
    <t xml:space="preserve"> D-Pořadí utkání</t>
  </si>
  <si>
    <t>11.15</t>
  </si>
  <si>
    <t>12.00</t>
  </si>
  <si>
    <t>VK UP Olomouc B</t>
  </si>
  <si>
    <r>
      <t xml:space="preserve">O postup ze sk. B a C </t>
    </r>
    <r>
      <rPr>
        <b/>
        <sz val="11"/>
        <rFont val="Calibri"/>
        <family val="2"/>
        <charset val="238"/>
        <scheme val="minor"/>
      </rPr>
      <t xml:space="preserve">hrají mezi sebou druzí a třetí </t>
    </r>
  </si>
  <si>
    <t>TJ Sokol FM B</t>
  </si>
  <si>
    <t>VAM Olomouc</t>
  </si>
  <si>
    <t>VKB Frýdlant A</t>
  </si>
  <si>
    <t>B2-C3</t>
  </si>
  <si>
    <t>C2-B3</t>
  </si>
  <si>
    <t>Suchoňová</t>
  </si>
  <si>
    <t>Palarčík</t>
  </si>
  <si>
    <t>Adámek</t>
  </si>
  <si>
    <t>Višňovská</t>
  </si>
  <si>
    <t>Häuser</t>
  </si>
  <si>
    <t>Hlisnikovský</t>
  </si>
  <si>
    <t>Izraelová</t>
  </si>
  <si>
    <t>Malá cena  Beskyd 18.6.2023</t>
  </si>
  <si>
    <t>MLADŠÍ ŽÁKYNĚ 1.1.2010 a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</si>
</sst>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4"/>
      <color rgb="FF92D050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rgb="FFFFC000"/>
      <name val="Calibri"/>
      <family val="2"/>
      <charset val="238"/>
      <scheme val="minor"/>
    </font>
    <font>
      <sz val="14"/>
      <color rgb="FFFFC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4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0" fontId="1" fillId="0" borderId="3" xfId="0" applyNumberFormat="1" applyFont="1" applyBorder="1"/>
    <xf numFmtId="20" fontId="1" fillId="0" borderId="6" xfId="0" applyNumberFormat="1" applyFont="1" applyBorder="1"/>
    <xf numFmtId="20" fontId="1" fillId="0" borderId="23" xfId="0" applyNumberFormat="1" applyFont="1" applyBorder="1"/>
    <xf numFmtId="0" fontId="1" fillId="0" borderId="17" xfId="0" applyFont="1" applyBorder="1" applyAlignment="1">
      <alignment horizontal="center" vertical="center"/>
    </xf>
    <xf numFmtId="20" fontId="1" fillId="0" borderId="9" xfId="0" applyNumberFormat="1" applyFont="1" applyBorder="1"/>
    <xf numFmtId="20" fontId="1" fillId="0" borderId="18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9" xfId="0" applyFon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/>
    <xf numFmtId="0" fontId="7" fillId="0" borderId="1" xfId="0" applyFont="1" applyBorder="1"/>
    <xf numFmtId="0" fontId="7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3" xfId="0" applyFont="1" applyBorder="1"/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15" xfId="0" applyFont="1" applyBorder="1"/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6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/>
    <xf numFmtId="20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right"/>
    </xf>
    <xf numFmtId="0" fontId="0" fillId="0" borderId="18" xfId="0" applyBorder="1"/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51" xfId="0" applyNumberFormat="1" applyBorder="1" applyAlignment="1">
      <alignment horizontal="right"/>
    </xf>
    <xf numFmtId="0" fontId="0" fillId="0" borderId="51" xfId="0" applyBorder="1"/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" fillId="0" borderId="18" xfId="0" applyFont="1" applyBorder="1"/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6" xfId="0" applyFont="1" applyBorder="1"/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/>
    <xf numFmtId="0" fontId="15" fillId="0" borderId="7" xfId="0" applyFont="1" applyBorder="1"/>
    <xf numFmtId="0" fontId="15" fillId="0" borderId="10" xfId="0" applyFont="1" applyBorder="1"/>
    <xf numFmtId="0" fontId="15" fillId="0" borderId="19" xfId="0" applyFont="1" applyBorder="1"/>
    <xf numFmtId="0" fontId="15" fillId="0" borderId="14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/>
    <xf numFmtId="0" fontId="5" fillId="0" borderId="7" xfId="0" applyFont="1" applyBorder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23" xfId="0" applyFont="1" applyBorder="1" applyAlignment="1">
      <alignment horizontal="left"/>
    </xf>
    <xf numFmtId="0" fontId="4" fillId="0" borderId="23" xfId="0" applyFont="1" applyBorder="1"/>
    <xf numFmtId="0" fontId="5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9" xfId="0" applyFont="1" applyBorder="1"/>
    <xf numFmtId="0" fontId="4" fillId="0" borderId="18" xfId="0" applyFont="1" applyBorder="1"/>
    <xf numFmtId="0" fontId="1" fillId="0" borderId="33" xfId="0" applyFont="1" applyBorder="1"/>
    <xf numFmtId="0" fontId="1" fillId="0" borderId="57" xfId="0" applyFont="1" applyBorder="1" applyAlignment="1">
      <alignment horizontal="center"/>
    </xf>
    <xf numFmtId="0" fontId="5" fillId="0" borderId="40" xfId="0" applyFont="1" applyBorder="1"/>
    <xf numFmtId="0" fontId="1" fillId="0" borderId="5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/>
    <xf numFmtId="0" fontId="5" fillId="0" borderId="10" xfId="0" applyFont="1" applyBorder="1"/>
    <xf numFmtId="0" fontId="1" fillId="0" borderId="43" xfId="0" applyFont="1" applyBorder="1"/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1" fillId="0" borderId="34" xfId="0" applyFont="1" applyBorder="1"/>
    <xf numFmtId="0" fontId="1" fillId="0" borderId="47" xfId="0" applyFont="1" applyBorder="1" applyAlignment="1">
      <alignment horizontal="center"/>
    </xf>
    <xf numFmtId="20" fontId="1" fillId="0" borderId="51" xfId="0" applyNumberFormat="1" applyFont="1" applyBorder="1"/>
    <xf numFmtId="0" fontId="1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51" xfId="0" applyFont="1" applyBorder="1"/>
    <xf numFmtId="0" fontId="2" fillId="0" borderId="52" xfId="0" applyFont="1" applyBorder="1"/>
    <xf numFmtId="20" fontId="1" fillId="0" borderId="40" xfId="0" applyNumberFormat="1" applyFont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5" fillId="0" borderId="21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/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9" xfId="0" applyNumberFormat="1" applyFont="1" applyBorder="1"/>
    <xf numFmtId="0" fontId="1" fillId="0" borderId="40" xfId="0" applyFont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49" fontId="5" fillId="0" borderId="58" xfId="0" applyNumberFormat="1" applyFont="1" applyBorder="1"/>
    <xf numFmtId="0" fontId="1" fillId="0" borderId="57" xfId="0" applyFont="1" applyBorder="1" applyAlignment="1">
      <alignment horizontal="center" vertical="center"/>
    </xf>
    <xf numFmtId="0" fontId="9" fillId="0" borderId="0" xfId="0" applyFont="1"/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1" fillId="0" borderId="26" xfId="0" applyFon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/>
    <xf numFmtId="0" fontId="11" fillId="0" borderId="22" xfId="0" applyFont="1" applyBorder="1" applyAlignment="1">
      <alignment horizontal="left"/>
    </xf>
    <xf numFmtId="0" fontId="11" fillId="0" borderId="27" xfId="0" applyFont="1" applyBorder="1"/>
    <xf numFmtId="0" fontId="8" fillId="0" borderId="41" xfId="0" applyFont="1" applyBorder="1" applyAlignment="1">
      <alignment horizontal="left"/>
    </xf>
    <xf numFmtId="0" fontId="12" fillId="0" borderId="5" xfId="0" applyFont="1" applyBorder="1"/>
    <xf numFmtId="0" fontId="12" fillId="0" borderId="20" xfId="0" applyFont="1" applyBorder="1"/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center"/>
    </xf>
    <xf numFmtId="20" fontId="7" fillId="0" borderId="8" xfId="0" applyNumberFormat="1" applyFont="1" applyBorder="1" applyAlignment="1">
      <alignment horizontal="right"/>
    </xf>
    <xf numFmtId="0" fontId="7" fillId="0" borderId="9" xfId="0" applyFont="1" applyBorder="1"/>
    <xf numFmtId="20" fontId="9" fillId="0" borderId="5" xfId="0" applyNumberFormat="1" applyFont="1" applyBorder="1" applyAlignment="1">
      <alignment horizontal="right"/>
    </xf>
    <xf numFmtId="0" fontId="16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5" fillId="0" borderId="4" xfId="0" applyFont="1" applyBorder="1"/>
    <xf numFmtId="49" fontId="15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15" fillId="0" borderId="52" xfId="0" applyNumberFormat="1" applyFont="1" applyBorder="1" applyAlignment="1">
      <alignment horizontal="center" vertical="center"/>
    </xf>
    <xf numFmtId="0" fontId="15" fillId="0" borderId="9" xfId="0" applyFont="1" applyBorder="1"/>
    <xf numFmtId="20" fontId="7" fillId="0" borderId="13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49" fontId="17" fillId="0" borderId="50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20" fontId="15" fillId="0" borderId="18" xfId="0" applyNumberFormat="1" applyFont="1" applyBorder="1" applyAlignment="1">
      <alignment horizontal="right"/>
    </xf>
    <xf numFmtId="0" fontId="15" fillId="0" borderId="18" xfId="0" applyFont="1" applyBorder="1"/>
    <xf numFmtId="49" fontId="15" fillId="0" borderId="48" xfId="0" applyNumberFormat="1" applyFont="1" applyBorder="1" applyAlignment="1">
      <alignment horizontal="center" vertical="center"/>
    </xf>
    <xf numFmtId="20" fontId="15" fillId="0" borderId="9" xfId="0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51" xfId="0" applyFont="1" applyBorder="1"/>
    <xf numFmtId="0" fontId="4" fillId="0" borderId="52" xfId="0" applyFont="1" applyBorder="1"/>
    <xf numFmtId="20" fontId="19" fillId="0" borderId="5" xfId="0" applyNumberFormat="1" applyFont="1" applyBorder="1" applyAlignment="1">
      <alignment horizontal="right"/>
    </xf>
    <xf numFmtId="20" fontId="19" fillId="0" borderId="20" xfId="0" applyNumberFormat="1" applyFont="1" applyBorder="1" applyAlignment="1">
      <alignment horizontal="right"/>
    </xf>
    <xf numFmtId="49" fontId="16" fillId="0" borderId="43" xfId="0" applyNumberFormat="1" applyFont="1" applyBorder="1" applyAlignment="1">
      <alignment horizontal="right" vertical="center"/>
    </xf>
    <xf numFmtId="20" fontId="16" fillId="0" borderId="5" xfId="0" applyNumberFormat="1" applyFont="1" applyBorder="1" applyAlignment="1">
      <alignment horizontal="right"/>
    </xf>
    <xf numFmtId="0" fontId="16" fillId="0" borderId="6" xfId="0" applyFont="1" applyBorder="1"/>
    <xf numFmtId="20" fontId="20" fillId="0" borderId="5" xfId="0" applyNumberFormat="1" applyFont="1" applyBorder="1" applyAlignment="1">
      <alignment horizontal="right"/>
    </xf>
    <xf numFmtId="49" fontId="21" fillId="0" borderId="43" xfId="0" applyNumberFormat="1" applyFont="1" applyBorder="1" applyAlignment="1">
      <alignment horizontal="right" vertical="center"/>
    </xf>
    <xf numFmtId="0" fontId="20" fillId="0" borderId="6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4" fillId="0" borderId="26" xfId="0" applyFont="1" applyBorder="1" applyAlignment="1">
      <alignment horizontal="right" wrapText="1"/>
    </xf>
    <xf numFmtId="0" fontId="24" fillId="0" borderId="22" xfId="0" applyFont="1" applyBorder="1"/>
    <xf numFmtId="0" fontId="24" fillId="0" borderId="27" xfId="0" applyFont="1" applyBorder="1"/>
    <xf numFmtId="0" fontId="24" fillId="0" borderId="1" xfId="0" applyFont="1" applyBorder="1" applyAlignment="1">
      <alignment wrapText="1"/>
    </xf>
    <xf numFmtId="0" fontId="24" fillId="0" borderId="43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28" fillId="0" borderId="26" xfId="0" applyFont="1" applyBorder="1"/>
    <xf numFmtId="0" fontId="28" fillId="0" borderId="22" xfId="0" applyFont="1" applyBorder="1" applyAlignment="1">
      <alignment horizontal="center"/>
    </xf>
    <xf numFmtId="0" fontId="24" fillId="0" borderId="0" xfId="0" applyFont="1"/>
    <xf numFmtId="0" fontId="12" fillId="0" borderId="59" xfId="0" applyFont="1" applyBorder="1"/>
    <xf numFmtId="0" fontId="15" fillId="0" borderId="1" xfId="0" applyFont="1" applyBorder="1" applyAlignment="1">
      <alignment wrapText="1"/>
    </xf>
    <xf numFmtId="0" fontId="9" fillId="0" borderId="6" xfId="0" applyFont="1" applyBorder="1"/>
    <xf numFmtId="49" fontId="21" fillId="8" borderId="43" xfId="0" applyNumberFormat="1" applyFont="1" applyFill="1" applyBorder="1" applyAlignment="1">
      <alignment horizontal="right" vertical="center"/>
    </xf>
    <xf numFmtId="20" fontId="29" fillId="0" borderId="5" xfId="0" applyNumberFormat="1" applyFont="1" applyBorder="1" applyAlignment="1">
      <alignment horizontal="right"/>
    </xf>
    <xf numFmtId="20" fontId="30" fillId="0" borderId="5" xfId="0" applyNumberFormat="1" applyFont="1" applyBorder="1" applyAlignment="1">
      <alignment horizontal="right"/>
    </xf>
    <xf numFmtId="49" fontId="30" fillId="0" borderId="34" xfId="0" applyNumberFormat="1" applyFont="1" applyBorder="1" applyAlignment="1">
      <alignment horizontal="right" vertical="center"/>
    </xf>
    <xf numFmtId="0" fontId="30" fillId="0" borderId="6" xfId="0" applyFont="1" applyBorder="1"/>
    <xf numFmtId="0" fontId="30" fillId="0" borderId="49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/>
    </xf>
    <xf numFmtId="49" fontId="33" fillId="0" borderId="5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0" fontId="15" fillId="0" borderId="52" xfId="0" applyFont="1" applyBorder="1"/>
    <xf numFmtId="49" fontId="33" fillId="0" borderId="20" xfId="0" applyNumberFormat="1" applyFont="1" applyBorder="1" applyAlignment="1">
      <alignment horizontal="center" vertical="center"/>
    </xf>
    <xf numFmtId="49" fontId="33" fillId="0" borderId="50" xfId="0" applyNumberFormat="1" applyFont="1" applyBorder="1" applyAlignment="1">
      <alignment horizontal="center" vertical="center"/>
    </xf>
    <xf numFmtId="0" fontId="12" fillId="0" borderId="6" xfId="0" applyFont="1" applyBorder="1"/>
    <xf numFmtId="0" fontId="25" fillId="0" borderId="18" xfId="0" applyFont="1" applyBorder="1" applyAlignment="1">
      <alignment horizontal="left"/>
    </xf>
    <xf numFmtId="0" fontId="25" fillId="0" borderId="6" xfId="0" applyFont="1" applyBorder="1"/>
    <xf numFmtId="0" fontId="26" fillId="0" borderId="6" xfId="0" applyFont="1" applyBorder="1"/>
    <xf numFmtId="0" fontId="25" fillId="0" borderId="23" xfId="0" applyFont="1" applyBorder="1"/>
    <xf numFmtId="0" fontId="28" fillId="0" borderId="46" xfId="0" applyFont="1" applyBorder="1" applyAlignment="1">
      <alignment horizontal="left" vertical="center"/>
    </xf>
    <xf numFmtId="0" fontId="24" fillId="0" borderId="53" xfId="0" applyFont="1" applyBorder="1"/>
    <xf numFmtId="0" fontId="27" fillId="0" borderId="41" xfId="0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0" fillId="0" borderId="53" xfId="0" applyBorder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8" fillId="7" borderId="35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FF"/>
      <color rgb="FF99CCFF"/>
      <color rgb="FFCCFFFF"/>
      <color rgb="FFFFFFCC"/>
      <color rgb="FFFFFFFF"/>
      <color rgb="FF99FFCC"/>
      <color rgb="FF99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D11" sqref="D11"/>
    </sheetView>
  </sheetViews>
  <sheetFormatPr defaultRowHeight="15" x14ac:dyDescent="0.25"/>
  <cols>
    <col min="1" max="1" width="9.28515625" customWidth="1"/>
    <col min="2" max="2" width="35.7109375" customWidth="1"/>
  </cols>
  <sheetData>
    <row r="1" spans="1:2" ht="21.75" thickBot="1" x14ac:dyDescent="0.4">
      <c r="A1" s="357" t="s">
        <v>109</v>
      </c>
      <c r="B1" s="358"/>
    </row>
    <row r="2" spans="1:2" ht="21.75" thickBot="1" x14ac:dyDescent="0.4">
      <c r="A2" s="359" t="s">
        <v>110</v>
      </c>
      <c r="B2" s="360"/>
    </row>
    <row r="3" spans="1:2" s="313" customFormat="1" ht="21.75" thickBot="1" x14ac:dyDescent="0.4">
      <c r="A3" s="311" t="s">
        <v>61</v>
      </c>
      <c r="B3" s="312" t="s">
        <v>62</v>
      </c>
    </row>
    <row r="4" spans="1:2" ht="35.1" customHeight="1" x14ac:dyDescent="0.25">
      <c r="A4" s="219" t="s">
        <v>19</v>
      </c>
      <c r="B4" s="353" t="s">
        <v>81</v>
      </c>
    </row>
    <row r="5" spans="1:2" ht="35.1" customHeight="1" x14ac:dyDescent="0.25">
      <c r="A5" s="218" t="s">
        <v>20</v>
      </c>
      <c r="B5" s="354" t="s">
        <v>85</v>
      </c>
    </row>
    <row r="6" spans="1:2" ht="35.1" customHeight="1" x14ac:dyDescent="0.25">
      <c r="A6" s="218" t="s">
        <v>21</v>
      </c>
      <c r="B6" s="354" t="s">
        <v>74</v>
      </c>
    </row>
    <row r="7" spans="1:2" ht="35.1" customHeight="1" x14ac:dyDescent="0.25">
      <c r="A7" s="218" t="s">
        <v>22</v>
      </c>
      <c r="B7" s="355" t="s">
        <v>75</v>
      </c>
    </row>
    <row r="8" spans="1:2" ht="35.1" customHeight="1" x14ac:dyDescent="0.25">
      <c r="A8" s="218" t="s">
        <v>23</v>
      </c>
      <c r="B8" s="355" t="s">
        <v>88</v>
      </c>
    </row>
    <row r="9" spans="1:2" ht="35.1" customHeight="1" x14ac:dyDescent="0.25">
      <c r="A9" s="218" t="s">
        <v>24</v>
      </c>
      <c r="B9" s="354" t="s">
        <v>89</v>
      </c>
    </row>
    <row r="10" spans="1:2" ht="35.1" customHeight="1" x14ac:dyDescent="0.25">
      <c r="A10" s="218" t="s">
        <v>25</v>
      </c>
      <c r="B10" s="354" t="s">
        <v>82</v>
      </c>
    </row>
    <row r="11" spans="1:2" ht="35.1" customHeight="1" x14ac:dyDescent="0.25">
      <c r="A11" s="218" t="s">
        <v>26</v>
      </c>
      <c r="B11" s="354" t="s">
        <v>80</v>
      </c>
    </row>
    <row r="12" spans="1:2" ht="35.1" customHeight="1" x14ac:dyDescent="0.25">
      <c r="A12" s="218" t="s">
        <v>27</v>
      </c>
      <c r="B12" s="354" t="s">
        <v>84</v>
      </c>
    </row>
    <row r="13" spans="1:2" ht="35.1" customHeight="1" x14ac:dyDescent="0.25">
      <c r="A13" s="218" t="s">
        <v>28</v>
      </c>
      <c r="B13" s="354" t="s">
        <v>83</v>
      </c>
    </row>
    <row r="14" spans="1:2" ht="35.1" customHeight="1" x14ac:dyDescent="0.25">
      <c r="A14" s="218" t="s">
        <v>29</v>
      </c>
      <c r="B14" s="354" t="s">
        <v>87</v>
      </c>
    </row>
    <row r="15" spans="1:2" ht="35.1" customHeight="1" x14ac:dyDescent="0.25">
      <c r="A15" s="218" t="s">
        <v>30</v>
      </c>
      <c r="B15" s="354" t="s">
        <v>86</v>
      </c>
    </row>
    <row r="16" spans="1:2" ht="35.1" customHeight="1" x14ac:dyDescent="0.25">
      <c r="A16" s="314" t="s">
        <v>31</v>
      </c>
      <c r="B16" s="356" t="s">
        <v>95</v>
      </c>
    </row>
    <row r="17" spans="1:2" ht="31.5" customHeight="1" x14ac:dyDescent="0.25">
      <c r="A17" s="352" t="s">
        <v>32</v>
      </c>
      <c r="B17" s="354" t="s">
        <v>91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11"/>
  <sheetViews>
    <sheetView tabSelected="1" view="pageBreakPreview" zoomScaleSheetLayoutView="100" workbookViewId="0">
      <selection activeCell="T114" sqref="T114"/>
    </sheetView>
  </sheetViews>
  <sheetFormatPr defaultRowHeight="15" x14ac:dyDescent="0.25"/>
  <cols>
    <col min="1" max="1" width="1.5703125" customWidth="1"/>
    <col min="2" max="2" width="13" customWidth="1"/>
    <col min="3" max="3" width="5.7109375" customWidth="1"/>
    <col min="4" max="4" width="3.5703125" customWidth="1"/>
    <col min="5" max="5" width="6.5703125" customWidth="1"/>
    <col min="6" max="6" width="5.7109375" customWidth="1"/>
    <col min="7" max="7" width="3.5703125" customWidth="1"/>
    <col min="8" max="9" width="5.7109375" customWidth="1"/>
    <col min="10" max="10" width="3.5703125" customWidth="1"/>
    <col min="11" max="12" width="5.7109375" customWidth="1"/>
    <col min="13" max="13" width="3.5703125" customWidth="1"/>
    <col min="14" max="14" width="5.7109375" customWidth="1"/>
    <col min="15" max="15" width="12.140625" customWidth="1"/>
    <col min="16" max="16" width="10.85546875" customWidth="1"/>
    <col min="17" max="17" width="12.85546875" customWidth="1"/>
    <col min="18" max="18" width="11" customWidth="1"/>
    <col min="19" max="19" width="16.28515625" bestFit="1" customWidth="1"/>
    <col min="20" max="20" width="12.85546875" customWidth="1"/>
    <col min="21" max="21" width="5.28515625" customWidth="1"/>
    <col min="22" max="22" width="10.28515625" customWidth="1"/>
    <col min="23" max="23" width="30.5703125" customWidth="1"/>
    <col min="24" max="24" width="3.42578125" customWidth="1"/>
    <col min="25" max="25" width="32.28515625" customWidth="1"/>
    <col min="26" max="26" width="5.28515625" customWidth="1"/>
    <col min="27" max="27" width="4.28515625" customWidth="1"/>
    <col min="28" max="28" width="5.28515625" customWidth="1"/>
    <col min="29" max="29" width="6" customWidth="1"/>
    <col min="30" max="30" width="4.28515625" customWidth="1"/>
    <col min="31" max="31" width="5.85546875" customWidth="1"/>
    <col min="32" max="32" width="6" customWidth="1"/>
    <col min="33" max="33" width="4.28515625" customWidth="1"/>
    <col min="34" max="34" width="5.85546875" customWidth="1"/>
    <col min="35" max="35" width="5.7109375" customWidth="1"/>
    <col min="36" max="36" width="4.28515625" customWidth="1"/>
    <col min="37" max="37" width="6" customWidth="1"/>
    <col min="38" max="38" width="5.5703125" customWidth="1"/>
    <col min="39" max="39" width="4.28515625" customWidth="1"/>
    <col min="40" max="40" width="6.5703125" customWidth="1"/>
    <col min="41" max="41" width="8.85546875" style="8"/>
    <col min="43" max="43" width="16.28515625" customWidth="1"/>
  </cols>
  <sheetData>
    <row r="1" spans="2:43" ht="34.5" thickBot="1" x14ac:dyDescent="0.55000000000000004">
      <c r="B1" s="361" t="s">
        <v>90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3"/>
      <c r="S1" s="363"/>
      <c r="T1" s="363"/>
    </row>
    <row r="2" spans="2:43" ht="21.75" thickBot="1" x14ac:dyDescent="0.3">
      <c r="B2" s="398" t="s">
        <v>57</v>
      </c>
      <c r="C2" s="400" t="str">
        <f>B4</f>
        <v>VKB Frýdlant B</v>
      </c>
      <c r="D2" s="401"/>
      <c r="E2" s="401"/>
      <c r="F2" s="401" t="str">
        <f>B9</f>
        <v>TJ Šumperk</v>
      </c>
      <c r="G2" s="401"/>
      <c r="H2" s="401"/>
      <c r="I2" s="401" t="str">
        <f>B14</f>
        <v>VK Raškovice B</v>
      </c>
      <c r="J2" s="401"/>
      <c r="K2" s="401"/>
      <c r="L2" s="401" t="str">
        <f>B19</f>
        <v>TJ Sokol Frýdek-Místek A</v>
      </c>
      <c r="M2" s="401"/>
      <c r="N2" s="401"/>
      <c r="O2" s="404" t="s">
        <v>1</v>
      </c>
      <c r="P2" s="401"/>
      <c r="Q2" s="405"/>
      <c r="R2" s="364" t="s">
        <v>3</v>
      </c>
      <c r="S2" s="416" t="s">
        <v>4</v>
      </c>
      <c r="T2" s="416" t="s">
        <v>5</v>
      </c>
      <c r="U2" s="7"/>
    </row>
    <row r="3" spans="2:43" ht="40.5" customHeight="1" thickBot="1" x14ac:dyDescent="0.3">
      <c r="B3" s="399"/>
      <c r="C3" s="402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395" t="s">
        <v>2</v>
      </c>
      <c r="P3" s="396"/>
      <c r="Q3" s="397"/>
      <c r="R3" s="366"/>
      <c r="S3" s="416"/>
      <c r="T3" s="416"/>
      <c r="U3" s="7"/>
    </row>
    <row r="4" spans="2:43" ht="19.899999999999999" customHeight="1" thickBot="1" x14ac:dyDescent="0.3">
      <c r="B4" s="364" t="str">
        <f>'seznam družstev'!B4</f>
        <v>VKB Frýdlant B</v>
      </c>
      <c r="C4" s="367"/>
      <c r="D4" s="368"/>
      <c r="E4" s="369"/>
      <c r="F4" s="323">
        <f>Z13</f>
        <v>2</v>
      </c>
      <c r="G4" s="324" t="s">
        <v>0</v>
      </c>
      <c r="H4" s="325">
        <f>AB13</f>
        <v>0</v>
      </c>
      <c r="I4" s="323">
        <f>AB15</f>
        <v>2</v>
      </c>
      <c r="J4" s="324" t="s">
        <v>0</v>
      </c>
      <c r="K4" s="325">
        <f>Z15</f>
        <v>0</v>
      </c>
      <c r="L4" s="323">
        <f>Z10</f>
        <v>2</v>
      </c>
      <c r="M4" s="324" t="s">
        <v>0</v>
      </c>
      <c r="N4" s="325">
        <f>AB10</f>
        <v>0</v>
      </c>
      <c r="O4" s="386">
        <f>F4+I4+L4</f>
        <v>6</v>
      </c>
      <c r="P4" s="388" t="s">
        <v>0</v>
      </c>
      <c r="Q4" s="390">
        <f>H4+K4+N4</f>
        <v>0</v>
      </c>
      <c r="R4" s="411">
        <f>O4</f>
        <v>6</v>
      </c>
      <c r="S4" s="412">
        <f>O7/Q7</f>
        <v>2.0270270270270272</v>
      </c>
      <c r="T4" s="413">
        <v>1</v>
      </c>
      <c r="U4" s="7"/>
    </row>
    <row r="5" spans="2:43" ht="19.899999999999999" customHeight="1" thickBot="1" x14ac:dyDescent="0.3">
      <c r="B5" s="365"/>
      <c r="C5" s="370"/>
      <c r="D5" s="371"/>
      <c r="E5" s="372"/>
      <c r="F5" s="326">
        <f>AC13</f>
        <v>25</v>
      </c>
      <c r="G5" s="327" t="s">
        <v>0</v>
      </c>
      <c r="H5" s="328">
        <f>AE13</f>
        <v>12</v>
      </c>
      <c r="I5" s="326">
        <f>AE15</f>
        <v>25</v>
      </c>
      <c r="J5" s="329" t="s">
        <v>0</v>
      </c>
      <c r="K5" s="328">
        <f>AC15</f>
        <v>10</v>
      </c>
      <c r="L5" s="326">
        <f>AC10</f>
        <v>25</v>
      </c>
      <c r="M5" s="327" t="s">
        <v>0</v>
      </c>
      <c r="N5" s="328">
        <f>AE10</f>
        <v>17</v>
      </c>
      <c r="O5" s="387"/>
      <c r="P5" s="389"/>
      <c r="Q5" s="391"/>
      <c r="R5" s="411"/>
      <c r="S5" s="412"/>
      <c r="T5" s="413"/>
      <c r="U5" s="7"/>
    </row>
    <row r="6" spans="2:43" ht="19.899999999999999" customHeight="1" thickBot="1" x14ac:dyDescent="0.3">
      <c r="B6" s="365"/>
      <c r="C6" s="370"/>
      <c r="D6" s="371"/>
      <c r="E6" s="372"/>
      <c r="F6" s="330">
        <f>AF13</f>
        <v>25</v>
      </c>
      <c r="G6" s="331" t="s">
        <v>0</v>
      </c>
      <c r="H6" s="332">
        <f>AH13</f>
        <v>15</v>
      </c>
      <c r="I6" s="330">
        <f>AH15</f>
        <v>25</v>
      </c>
      <c r="J6" s="333" t="s">
        <v>0</v>
      </c>
      <c r="K6" s="332">
        <f>AF15</f>
        <v>10</v>
      </c>
      <c r="L6" s="330">
        <f>AF10</f>
        <v>25</v>
      </c>
      <c r="M6" s="331" t="s">
        <v>0</v>
      </c>
      <c r="N6" s="332">
        <f>AH10</f>
        <v>10</v>
      </c>
      <c r="O6" s="387"/>
      <c r="P6" s="389"/>
      <c r="Q6" s="391"/>
      <c r="R6" s="411"/>
      <c r="S6" s="412"/>
      <c r="T6" s="413"/>
      <c r="U6" s="7"/>
    </row>
    <row r="7" spans="2:43" ht="19.899999999999999" customHeight="1" thickBot="1" x14ac:dyDescent="0.3">
      <c r="B7" s="365"/>
      <c r="C7" s="370"/>
      <c r="D7" s="371"/>
      <c r="E7" s="372"/>
      <c r="F7" s="334">
        <f>AI13</f>
        <v>0</v>
      </c>
      <c r="G7" s="333" t="s">
        <v>0</v>
      </c>
      <c r="H7" s="335">
        <f>AK13</f>
        <v>0</v>
      </c>
      <c r="I7" s="334">
        <f>AK15</f>
        <v>0</v>
      </c>
      <c r="J7" s="333" t="s">
        <v>0</v>
      </c>
      <c r="K7" s="335">
        <f>AI15</f>
        <v>0</v>
      </c>
      <c r="L7" s="334">
        <f>AI10</f>
        <v>0</v>
      </c>
      <c r="M7" s="333" t="s">
        <v>0</v>
      </c>
      <c r="N7" s="335">
        <f>AK10</f>
        <v>0</v>
      </c>
      <c r="O7" s="387">
        <f>F8+I8+L8</f>
        <v>150</v>
      </c>
      <c r="P7" s="389" t="s">
        <v>0</v>
      </c>
      <c r="Q7" s="391">
        <f>H8+K8+N8</f>
        <v>74</v>
      </c>
      <c r="R7" s="411"/>
      <c r="S7" s="412"/>
      <c r="T7" s="413"/>
      <c r="U7" s="7"/>
    </row>
    <row r="8" spans="2:43" ht="19.899999999999999" customHeight="1" thickBot="1" x14ac:dyDescent="0.3">
      <c r="B8" s="366"/>
      <c r="C8" s="373"/>
      <c r="D8" s="374"/>
      <c r="E8" s="375"/>
      <c r="F8" s="336">
        <f>SUM(F5:F7)</f>
        <v>50</v>
      </c>
      <c r="G8" s="337" t="s">
        <v>0</v>
      </c>
      <c r="H8" s="338">
        <f>SUM(H5:H7)</f>
        <v>27</v>
      </c>
      <c r="I8" s="336">
        <f>SUM(I5:I7)</f>
        <v>50</v>
      </c>
      <c r="J8" s="337" t="s">
        <v>0</v>
      </c>
      <c r="K8" s="338">
        <f>SUM(K5:K7)</f>
        <v>20</v>
      </c>
      <c r="L8" s="336">
        <f>SUM(L5:L7)</f>
        <v>50</v>
      </c>
      <c r="M8" s="337" t="s">
        <v>0</v>
      </c>
      <c r="N8" s="338">
        <f>SUM(N5:N7)</f>
        <v>27</v>
      </c>
      <c r="O8" s="392"/>
      <c r="P8" s="393"/>
      <c r="Q8" s="394"/>
      <c r="R8" s="411"/>
      <c r="S8" s="412"/>
      <c r="T8" s="413"/>
      <c r="U8" s="7"/>
    </row>
    <row r="9" spans="2:43" ht="42.75" thickBot="1" x14ac:dyDescent="0.4">
      <c r="B9" s="364" t="str">
        <f>'seznam družstev'!B13</f>
        <v>TJ Šumperk</v>
      </c>
      <c r="C9" s="323">
        <f>H4</f>
        <v>0</v>
      </c>
      <c r="D9" s="324" t="s">
        <v>0</v>
      </c>
      <c r="E9" s="325">
        <f>F4</f>
        <v>2</v>
      </c>
      <c r="F9" s="367"/>
      <c r="G9" s="368"/>
      <c r="H9" s="369"/>
      <c r="I9" s="323">
        <f>Z11</f>
        <v>2</v>
      </c>
      <c r="J9" s="324" t="s">
        <v>0</v>
      </c>
      <c r="K9" s="325">
        <f>AB11</f>
        <v>0</v>
      </c>
      <c r="L9" s="323">
        <f>Z14</f>
        <v>2</v>
      </c>
      <c r="M9" s="324" t="s">
        <v>0</v>
      </c>
      <c r="N9" s="325">
        <f>AB14</f>
        <v>0</v>
      </c>
      <c r="O9" s="386">
        <f>L9+I9+C9</f>
        <v>4</v>
      </c>
      <c r="P9" s="388" t="s">
        <v>0</v>
      </c>
      <c r="Q9" s="390">
        <f>N9+K9+E9</f>
        <v>2</v>
      </c>
      <c r="R9" s="411">
        <f>O9</f>
        <v>4</v>
      </c>
      <c r="S9" s="412">
        <f>O12/Q12</f>
        <v>1.0672268907563025</v>
      </c>
      <c r="T9" s="413">
        <v>2</v>
      </c>
      <c r="U9" s="7"/>
      <c r="V9" s="289" t="s">
        <v>72</v>
      </c>
      <c r="W9" s="417" t="s">
        <v>68</v>
      </c>
      <c r="X9" s="417"/>
      <c r="Y9" s="417"/>
      <c r="Z9" s="406" t="s">
        <v>1</v>
      </c>
      <c r="AA9" s="407"/>
      <c r="AB9" s="408"/>
      <c r="AC9" s="406" t="s">
        <v>8</v>
      </c>
      <c r="AD9" s="407"/>
      <c r="AE9" s="408"/>
      <c r="AF9" s="406" t="s">
        <v>9</v>
      </c>
      <c r="AG9" s="407"/>
      <c r="AH9" s="408"/>
      <c r="AI9" s="406" t="s">
        <v>10</v>
      </c>
      <c r="AJ9" s="407"/>
      <c r="AK9" s="408"/>
      <c r="AL9" s="409" t="s">
        <v>2</v>
      </c>
      <c r="AM9" s="407"/>
      <c r="AN9" s="410"/>
      <c r="AO9" s="286" t="s">
        <v>73</v>
      </c>
      <c r="AP9" s="287" t="s">
        <v>14</v>
      </c>
      <c r="AQ9" s="288" t="s">
        <v>59</v>
      </c>
    </row>
    <row r="10" spans="2:43" ht="19.899999999999999" customHeight="1" thickBot="1" x14ac:dyDescent="0.4">
      <c r="B10" s="365"/>
      <c r="C10" s="326">
        <f>H5</f>
        <v>12</v>
      </c>
      <c r="D10" s="327" t="s">
        <v>0</v>
      </c>
      <c r="E10" s="328">
        <f>F5</f>
        <v>25</v>
      </c>
      <c r="F10" s="370"/>
      <c r="G10" s="371"/>
      <c r="H10" s="372"/>
      <c r="I10" s="326">
        <f>AC11</f>
        <v>25</v>
      </c>
      <c r="J10" s="329" t="s">
        <v>0</v>
      </c>
      <c r="K10" s="328">
        <f>AE11</f>
        <v>13</v>
      </c>
      <c r="L10" s="326">
        <f>AC14</f>
        <v>25</v>
      </c>
      <c r="M10" s="327" t="s">
        <v>0</v>
      </c>
      <c r="N10" s="328">
        <f>AE14</f>
        <v>21</v>
      </c>
      <c r="O10" s="387"/>
      <c r="P10" s="389"/>
      <c r="Q10" s="391"/>
      <c r="R10" s="411"/>
      <c r="S10" s="412"/>
      <c r="T10" s="413"/>
      <c r="U10" s="7"/>
      <c r="V10" s="290">
        <v>1</v>
      </c>
      <c r="W10" s="291" t="str">
        <f>B4</f>
        <v>VKB Frýdlant B</v>
      </c>
      <c r="X10" s="292" t="s">
        <v>6</v>
      </c>
      <c r="Y10" s="293" t="str">
        <f>B19</f>
        <v>TJ Sokol Frýdek-Místek A</v>
      </c>
      <c r="Z10" s="120">
        <v>2</v>
      </c>
      <c r="AA10" s="118" t="s">
        <v>0</v>
      </c>
      <c r="AB10" s="121">
        <v>0</v>
      </c>
      <c r="AC10" s="120">
        <v>25</v>
      </c>
      <c r="AD10" s="118" t="s">
        <v>0</v>
      </c>
      <c r="AE10" s="121">
        <v>17</v>
      </c>
      <c r="AF10" s="120">
        <v>25</v>
      </c>
      <c r="AG10" s="118" t="s">
        <v>0</v>
      </c>
      <c r="AH10" s="121">
        <v>10</v>
      </c>
      <c r="AI10" s="120"/>
      <c r="AJ10" s="118" t="s">
        <v>0</v>
      </c>
      <c r="AK10" s="121"/>
      <c r="AL10" s="66">
        <f>AI10+AF10+AC10</f>
        <v>50</v>
      </c>
      <c r="AM10" s="61" t="s">
        <v>0</v>
      </c>
      <c r="AN10" s="62">
        <f>AK10+AH10+AE10</f>
        <v>27</v>
      </c>
      <c r="AO10" s="277">
        <v>0.375</v>
      </c>
      <c r="AP10" s="122">
        <v>1</v>
      </c>
      <c r="AQ10" s="136" t="s">
        <v>102</v>
      </c>
    </row>
    <row r="11" spans="2:43" ht="19.899999999999999" customHeight="1" thickBot="1" x14ac:dyDescent="0.4">
      <c r="B11" s="365"/>
      <c r="C11" s="330">
        <f>H6</f>
        <v>15</v>
      </c>
      <c r="D11" s="331" t="s">
        <v>0</v>
      </c>
      <c r="E11" s="332">
        <f>F6</f>
        <v>25</v>
      </c>
      <c r="F11" s="370"/>
      <c r="G11" s="371"/>
      <c r="H11" s="372"/>
      <c r="I11" s="330">
        <f>AF11</f>
        <v>25</v>
      </c>
      <c r="J11" s="331" t="s">
        <v>0</v>
      </c>
      <c r="K11" s="332">
        <f>AH11</f>
        <v>12</v>
      </c>
      <c r="L11" s="330">
        <f>AF14</f>
        <v>25</v>
      </c>
      <c r="M11" s="331" t="s">
        <v>0</v>
      </c>
      <c r="N11" s="332">
        <f>AH14</f>
        <v>23</v>
      </c>
      <c r="O11" s="387"/>
      <c r="P11" s="389"/>
      <c r="Q11" s="391"/>
      <c r="R11" s="411"/>
      <c r="S11" s="412"/>
      <c r="T11" s="413"/>
      <c r="U11" s="7"/>
      <c r="V11" s="294">
        <v>2</v>
      </c>
      <c r="W11" s="295" t="str">
        <f>B9</f>
        <v>TJ Šumperk</v>
      </c>
      <c r="X11" s="296" t="s">
        <v>6</v>
      </c>
      <c r="Y11" s="297" t="str">
        <f>B14</f>
        <v>VK Raškovice B</v>
      </c>
      <c r="Z11" s="125">
        <v>2</v>
      </c>
      <c r="AA11" s="124" t="s">
        <v>0</v>
      </c>
      <c r="AB11" s="126">
        <v>0</v>
      </c>
      <c r="AC11" s="125">
        <v>25</v>
      </c>
      <c r="AD11" s="124" t="s">
        <v>0</v>
      </c>
      <c r="AE11" s="126">
        <v>13</v>
      </c>
      <c r="AF11" s="125">
        <v>25</v>
      </c>
      <c r="AG11" s="124" t="s">
        <v>0</v>
      </c>
      <c r="AH11" s="126">
        <v>12</v>
      </c>
      <c r="AI11" s="125"/>
      <c r="AJ11" s="124" t="s">
        <v>0</v>
      </c>
      <c r="AK11" s="126"/>
      <c r="AL11" s="71">
        <f t="shared" ref="AL11:AL14" si="0">AI11+AF11+AC11</f>
        <v>50</v>
      </c>
      <c r="AM11" s="105" t="s">
        <v>0</v>
      </c>
      <c r="AN11" s="104">
        <f t="shared" ref="AN11:AN15" si="1">AK11+AH11+AE11</f>
        <v>25</v>
      </c>
      <c r="AO11" s="276">
        <v>0.375</v>
      </c>
      <c r="AP11" s="127">
        <v>2</v>
      </c>
      <c r="AQ11" s="134" t="s">
        <v>106</v>
      </c>
    </row>
    <row r="12" spans="2:43" ht="19.899999999999999" customHeight="1" thickBot="1" x14ac:dyDescent="0.4">
      <c r="B12" s="365"/>
      <c r="C12" s="334">
        <f>H7</f>
        <v>0</v>
      </c>
      <c r="D12" s="333" t="s">
        <v>0</v>
      </c>
      <c r="E12" s="335">
        <f>F7</f>
        <v>0</v>
      </c>
      <c r="F12" s="370"/>
      <c r="G12" s="371"/>
      <c r="H12" s="372"/>
      <c r="I12" s="334">
        <f>AI11</f>
        <v>0</v>
      </c>
      <c r="J12" s="329" t="s">
        <v>0</v>
      </c>
      <c r="K12" s="335">
        <f>AK11</f>
        <v>0</v>
      </c>
      <c r="L12" s="334">
        <f>AI14</f>
        <v>0</v>
      </c>
      <c r="M12" s="333" t="s">
        <v>0</v>
      </c>
      <c r="N12" s="335">
        <f>AK14</f>
        <v>0</v>
      </c>
      <c r="O12" s="387">
        <f>L13+I13+C13</f>
        <v>127</v>
      </c>
      <c r="P12" s="389" t="s">
        <v>0</v>
      </c>
      <c r="Q12" s="391">
        <f>N13+K13+E13</f>
        <v>119</v>
      </c>
      <c r="R12" s="411"/>
      <c r="S12" s="412"/>
      <c r="T12" s="413"/>
      <c r="U12" s="7"/>
      <c r="V12" s="294">
        <v>3</v>
      </c>
      <c r="W12" s="295" t="str">
        <f>B19</f>
        <v>TJ Sokol Frýdek-Místek A</v>
      </c>
      <c r="X12" s="296" t="s">
        <v>6</v>
      </c>
      <c r="Y12" s="297" t="str">
        <f>B14</f>
        <v>VK Raškovice B</v>
      </c>
      <c r="Z12" s="125">
        <v>1</v>
      </c>
      <c r="AA12" s="124" t="s">
        <v>0</v>
      </c>
      <c r="AB12" s="126">
        <v>1</v>
      </c>
      <c r="AC12" s="125">
        <v>23</v>
      </c>
      <c r="AD12" s="124" t="s">
        <v>0</v>
      </c>
      <c r="AE12" s="126">
        <v>25</v>
      </c>
      <c r="AF12" s="125">
        <v>25</v>
      </c>
      <c r="AG12" s="124" t="s">
        <v>0</v>
      </c>
      <c r="AH12" s="126">
        <v>16</v>
      </c>
      <c r="AI12" s="125"/>
      <c r="AJ12" s="124" t="s">
        <v>0</v>
      </c>
      <c r="AK12" s="126"/>
      <c r="AL12" s="71">
        <f t="shared" si="0"/>
        <v>48</v>
      </c>
      <c r="AM12" s="105" t="s">
        <v>0</v>
      </c>
      <c r="AN12" s="104">
        <f t="shared" si="1"/>
        <v>41</v>
      </c>
      <c r="AO12" s="279">
        <v>0.40625</v>
      </c>
      <c r="AP12" s="280">
        <v>1</v>
      </c>
      <c r="AQ12" s="134" t="s">
        <v>102</v>
      </c>
    </row>
    <row r="13" spans="2:43" ht="19.899999999999999" customHeight="1" thickBot="1" x14ac:dyDescent="0.4">
      <c r="B13" s="366"/>
      <c r="C13" s="336">
        <f>SUM(C10:C12)</f>
        <v>27</v>
      </c>
      <c r="D13" s="337" t="s">
        <v>0</v>
      </c>
      <c r="E13" s="338">
        <f>SUM(E10:E12)</f>
        <v>50</v>
      </c>
      <c r="F13" s="373"/>
      <c r="G13" s="374"/>
      <c r="H13" s="375"/>
      <c r="I13" s="336">
        <f>SUM(I10:I12)</f>
        <v>50</v>
      </c>
      <c r="J13" s="337" t="s">
        <v>0</v>
      </c>
      <c r="K13" s="338">
        <f>SUM(K10:K12)</f>
        <v>25</v>
      </c>
      <c r="L13" s="336">
        <f>SUM(L10:L12)</f>
        <v>50</v>
      </c>
      <c r="M13" s="337" t="s">
        <v>0</v>
      </c>
      <c r="N13" s="338">
        <f>SUM(N10:N12)</f>
        <v>44</v>
      </c>
      <c r="O13" s="392"/>
      <c r="P13" s="393"/>
      <c r="Q13" s="394"/>
      <c r="R13" s="411"/>
      <c r="S13" s="412"/>
      <c r="T13" s="413"/>
      <c r="U13" s="7"/>
      <c r="V13" s="294">
        <v>4</v>
      </c>
      <c r="W13" s="295" t="str">
        <f>B4</f>
        <v>VKB Frýdlant B</v>
      </c>
      <c r="X13" s="296" t="s">
        <v>6</v>
      </c>
      <c r="Y13" s="297" t="str">
        <f>B9</f>
        <v>TJ Šumperk</v>
      </c>
      <c r="Z13" s="125">
        <v>2</v>
      </c>
      <c r="AA13" s="124" t="s">
        <v>0</v>
      </c>
      <c r="AB13" s="126">
        <v>0</v>
      </c>
      <c r="AC13" s="125">
        <v>25</v>
      </c>
      <c r="AD13" s="124" t="s">
        <v>0</v>
      </c>
      <c r="AE13" s="126">
        <v>12</v>
      </c>
      <c r="AF13" s="125">
        <v>25</v>
      </c>
      <c r="AG13" s="124" t="s">
        <v>0</v>
      </c>
      <c r="AH13" s="126">
        <v>15</v>
      </c>
      <c r="AI13" s="125"/>
      <c r="AJ13" s="124" t="s">
        <v>0</v>
      </c>
      <c r="AK13" s="126"/>
      <c r="AL13" s="71">
        <f t="shared" si="0"/>
        <v>50</v>
      </c>
      <c r="AM13" s="105" t="s">
        <v>0</v>
      </c>
      <c r="AN13" s="104">
        <f t="shared" si="1"/>
        <v>27</v>
      </c>
      <c r="AO13" s="229">
        <v>0.4375</v>
      </c>
      <c r="AP13" s="127">
        <v>1</v>
      </c>
      <c r="AQ13" s="134" t="s">
        <v>107</v>
      </c>
    </row>
    <row r="14" spans="2:43" ht="19.899999999999999" customHeight="1" thickBot="1" x14ac:dyDescent="0.4">
      <c r="B14" s="364" t="str">
        <f>'seznam družstev'!B8</f>
        <v>VK Raškovice B</v>
      </c>
      <c r="C14" s="323">
        <f>K4</f>
        <v>0</v>
      </c>
      <c r="D14" s="324" t="s">
        <v>0</v>
      </c>
      <c r="E14" s="325">
        <f>I4</f>
        <v>2</v>
      </c>
      <c r="F14" s="323">
        <f>K9</f>
        <v>0</v>
      </c>
      <c r="G14" s="324" t="s">
        <v>0</v>
      </c>
      <c r="H14" s="325">
        <f>I9</f>
        <v>2</v>
      </c>
      <c r="I14" s="367"/>
      <c r="J14" s="368"/>
      <c r="K14" s="369"/>
      <c r="L14" s="323">
        <f>AB12</f>
        <v>1</v>
      </c>
      <c r="M14" s="324" t="s">
        <v>0</v>
      </c>
      <c r="N14" s="325">
        <f>Z12</f>
        <v>1</v>
      </c>
      <c r="O14" s="386">
        <f>L14+F14+C14</f>
        <v>1</v>
      </c>
      <c r="P14" s="388" t="s">
        <v>0</v>
      </c>
      <c r="Q14" s="390">
        <f>N14+H14+E14</f>
        <v>5</v>
      </c>
      <c r="R14" s="411">
        <f>O14</f>
        <v>1</v>
      </c>
      <c r="S14" s="412">
        <f>O17/Q17</f>
        <v>0.58108108108108103</v>
      </c>
      <c r="T14" s="413">
        <v>4</v>
      </c>
      <c r="U14" s="7"/>
      <c r="V14" s="294">
        <v>5</v>
      </c>
      <c r="W14" s="295" t="str">
        <f>B9</f>
        <v>TJ Šumperk</v>
      </c>
      <c r="X14" s="296" t="s">
        <v>6</v>
      </c>
      <c r="Y14" s="297" t="str">
        <f>B19</f>
        <v>TJ Sokol Frýdek-Místek A</v>
      </c>
      <c r="Z14" s="125">
        <v>2</v>
      </c>
      <c r="AA14" s="124" t="s">
        <v>0</v>
      </c>
      <c r="AB14" s="126">
        <v>0</v>
      </c>
      <c r="AC14" s="125">
        <v>25</v>
      </c>
      <c r="AD14" s="124" t="s">
        <v>0</v>
      </c>
      <c r="AE14" s="126">
        <v>21</v>
      </c>
      <c r="AF14" s="125">
        <v>25</v>
      </c>
      <c r="AG14" s="124" t="s">
        <v>0</v>
      </c>
      <c r="AH14" s="126">
        <v>23</v>
      </c>
      <c r="AI14" s="125"/>
      <c r="AJ14" s="124" t="s">
        <v>0</v>
      </c>
      <c r="AK14" s="126"/>
      <c r="AL14" s="71">
        <f t="shared" si="0"/>
        <v>50</v>
      </c>
      <c r="AM14" s="105" t="s">
        <v>0</v>
      </c>
      <c r="AN14" s="104">
        <f t="shared" si="1"/>
        <v>44</v>
      </c>
      <c r="AO14" s="281">
        <v>0.46875</v>
      </c>
      <c r="AP14" s="283">
        <v>1</v>
      </c>
      <c r="AQ14" s="134" t="s">
        <v>102</v>
      </c>
    </row>
    <row r="15" spans="2:43" ht="19.899999999999999" customHeight="1" thickBot="1" x14ac:dyDescent="0.4">
      <c r="B15" s="365"/>
      <c r="C15" s="326">
        <f>K5</f>
        <v>10</v>
      </c>
      <c r="D15" s="327" t="s">
        <v>0</v>
      </c>
      <c r="E15" s="328">
        <f>I5</f>
        <v>25</v>
      </c>
      <c r="F15" s="326">
        <f>K10</f>
        <v>13</v>
      </c>
      <c r="G15" s="327" t="s">
        <v>0</v>
      </c>
      <c r="H15" s="328">
        <f>I10</f>
        <v>25</v>
      </c>
      <c r="I15" s="370"/>
      <c r="J15" s="371"/>
      <c r="K15" s="372"/>
      <c r="L15" s="326">
        <f>AE12</f>
        <v>25</v>
      </c>
      <c r="M15" s="327" t="s">
        <v>0</v>
      </c>
      <c r="N15" s="328">
        <f>AC12</f>
        <v>23</v>
      </c>
      <c r="O15" s="387"/>
      <c r="P15" s="389"/>
      <c r="Q15" s="391"/>
      <c r="R15" s="411"/>
      <c r="S15" s="412"/>
      <c r="T15" s="413"/>
      <c r="U15" s="7"/>
      <c r="V15" s="298">
        <v>6</v>
      </c>
      <c r="W15" s="299" t="str">
        <f>B14</f>
        <v>VK Raškovice B</v>
      </c>
      <c r="X15" s="300" t="s">
        <v>6</v>
      </c>
      <c r="Y15" s="301" t="str">
        <f>B4</f>
        <v>VKB Frýdlant B</v>
      </c>
      <c r="Z15" s="131">
        <v>0</v>
      </c>
      <c r="AA15" s="129" t="s">
        <v>0</v>
      </c>
      <c r="AB15" s="132">
        <v>2</v>
      </c>
      <c r="AC15" s="131">
        <v>10</v>
      </c>
      <c r="AD15" s="129" t="s">
        <v>0</v>
      </c>
      <c r="AE15" s="132">
        <v>25</v>
      </c>
      <c r="AF15" s="131">
        <v>10</v>
      </c>
      <c r="AG15" s="129" t="s">
        <v>0</v>
      </c>
      <c r="AH15" s="132">
        <v>25</v>
      </c>
      <c r="AI15" s="131"/>
      <c r="AJ15" s="129" t="s">
        <v>0</v>
      </c>
      <c r="AK15" s="132"/>
      <c r="AL15" s="75">
        <f>AI15+AF15+AC15</f>
        <v>20</v>
      </c>
      <c r="AM15" s="76" t="s">
        <v>0</v>
      </c>
      <c r="AN15" s="77">
        <f t="shared" si="1"/>
        <v>50</v>
      </c>
      <c r="AO15" s="227">
        <v>0.53125</v>
      </c>
      <c r="AP15" s="228">
        <v>1</v>
      </c>
      <c r="AQ15" s="135" t="s">
        <v>102</v>
      </c>
    </row>
    <row r="16" spans="2:43" ht="19.899999999999999" customHeight="1" thickBot="1" x14ac:dyDescent="0.3">
      <c r="B16" s="365"/>
      <c r="C16" s="330">
        <f>K6</f>
        <v>10</v>
      </c>
      <c r="D16" s="331" t="s">
        <v>0</v>
      </c>
      <c r="E16" s="332">
        <f>I6</f>
        <v>25</v>
      </c>
      <c r="F16" s="330">
        <f>K11</f>
        <v>12</v>
      </c>
      <c r="G16" s="331" t="s">
        <v>0</v>
      </c>
      <c r="H16" s="332">
        <f>I11</f>
        <v>25</v>
      </c>
      <c r="I16" s="370"/>
      <c r="J16" s="371"/>
      <c r="K16" s="372"/>
      <c r="L16" s="330">
        <f>AH12</f>
        <v>16</v>
      </c>
      <c r="M16" s="331" t="s">
        <v>0</v>
      </c>
      <c r="N16" s="332">
        <f>AF12</f>
        <v>25</v>
      </c>
      <c r="O16" s="387"/>
      <c r="P16" s="389"/>
      <c r="Q16" s="391"/>
      <c r="R16" s="411"/>
      <c r="S16" s="412"/>
      <c r="T16" s="413"/>
      <c r="U16" s="7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4"/>
      <c r="AM16" s="414"/>
      <c r="AN16" s="414"/>
    </row>
    <row r="17" spans="1:41" ht="19.899999999999999" customHeight="1" thickBot="1" x14ac:dyDescent="0.3">
      <c r="B17" s="365"/>
      <c r="C17" s="334">
        <f>K7</f>
        <v>0</v>
      </c>
      <c r="D17" s="333" t="s">
        <v>0</v>
      </c>
      <c r="E17" s="335">
        <f>I7</f>
        <v>0</v>
      </c>
      <c r="F17" s="334">
        <f>K12</f>
        <v>0</v>
      </c>
      <c r="G17" s="333" t="s">
        <v>0</v>
      </c>
      <c r="H17" s="335">
        <f>I12</f>
        <v>0</v>
      </c>
      <c r="I17" s="370"/>
      <c r="J17" s="371"/>
      <c r="K17" s="372"/>
      <c r="L17" s="334">
        <f>AK12</f>
        <v>0</v>
      </c>
      <c r="M17" s="333" t="s">
        <v>0</v>
      </c>
      <c r="N17" s="335">
        <f>AI12</f>
        <v>0</v>
      </c>
      <c r="O17" s="387">
        <f>L18+F18+C18</f>
        <v>86</v>
      </c>
      <c r="P17" s="389" t="s">
        <v>0</v>
      </c>
      <c r="Q17" s="391">
        <f>N18+H18+E18</f>
        <v>148</v>
      </c>
      <c r="R17" s="411"/>
      <c r="S17" s="412"/>
      <c r="T17" s="413"/>
      <c r="U17" s="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284"/>
      <c r="AM17" s="284"/>
      <c r="AN17" s="284"/>
      <c r="AO17" s="89"/>
    </row>
    <row r="18" spans="1:41" ht="19.899999999999999" customHeight="1" thickBot="1" x14ac:dyDescent="0.3">
      <c r="B18" s="366"/>
      <c r="C18" s="336">
        <f>SUM(C15:C17)</f>
        <v>20</v>
      </c>
      <c r="D18" s="337" t="s">
        <v>0</v>
      </c>
      <c r="E18" s="338">
        <f>SUM(E15:E17)</f>
        <v>50</v>
      </c>
      <c r="F18" s="336">
        <f>SUM(F15:F17)</f>
        <v>25</v>
      </c>
      <c r="G18" s="337" t="s">
        <v>0</v>
      </c>
      <c r="H18" s="338">
        <f>SUM(H15:H17)</f>
        <v>50</v>
      </c>
      <c r="I18" s="373"/>
      <c r="J18" s="374"/>
      <c r="K18" s="375"/>
      <c r="L18" s="336">
        <f>SUM(L15:L17)</f>
        <v>41</v>
      </c>
      <c r="M18" s="337" t="s">
        <v>0</v>
      </c>
      <c r="N18" s="338">
        <f>SUM(N15:N17)</f>
        <v>48</v>
      </c>
      <c r="O18" s="392"/>
      <c r="P18" s="393"/>
      <c r="Q18" s="394"/>
      <c r="R18" s="411"/>
      <c r="S18" s="412"/>
      <c r="T18" s="413"/>
      <c r="U18" s="7"/>
      <c r="AL18" s="285"/>
      <c r="AM18" s="285"/>
      <c r="AN18" s="285"/>
    </row>
    <row r="19" spans="1:41" ht="19.899999999999999" customHeight="1" thickBot="1" x14ac:dyDescent="0.3">
      <c r="B19" s="364" t="str">
        <f>'seznam družstev'!B11</f>
        <v>TJ Sokol Frýdek-Místek A</v>
      </c>
      <c r="C19" s="323">
        <f>N4</f>
        <v>0</v>
      </c>
      <c r="D19" s="324" t="s">
        <v>0</v>
      </c>
      <c r="E19" s="325">
        <f>L4</f>
        <v>2</v>
      </c>
      <c r="F19" s="323">
        <f>N9</f>
        <v>0</v>
      </c>
      <c r="G19" s="324" t="s">
        <v>0</v>
      </c>
      <c r="H19" s="325">
        <f>L9</f>
        <v>2</v>
      </c>
      <c r="I19" s="323">
        <f>N14</f>
        <v>1</v>
      </c>
      <c r="J19" s="324" t="s">
        <v>0</v>
      </c>
      <c r="K19" s="325">
        <f>L14</f>
        <v>1</v>
      </c>
      <c r="L19" s="367"/>
      <c r="M19" s="368"/>
      <c r="N19" s="369"/>
      <c r="O19" s="386">
        <f>I19+F19+C19</f>
        <v>1</v>
      </c>
      <c r="P19" s="388" t="s">
        <v>0</v>
      </c>
      <c r="Q19" s="390">
        <f>K19+H19+E19</f>
        <v>5</v>
      </c>
      <c r="R19" s="411">
        <f>O19</f>
        <v>1</v>
      </c>
      <c r="S19" s="412">
        <f>O22/Q22</f>
        <v>0.84397163120567376</v>
      </c>
      <c r="T19" s="413">
        <v>3</v>
      </c>
      <c r="U19" s="7"/>
      <c r="AL19" s="285"/>
      <c r="AM19" s="285"/>
      <c r="AN19" s="285"/>
    </row>
    <row r="20" spans="1:41" ht="19.899999999999999" customHeight="1" thickBot="1" x14ac:dyDescent="0.3">
      <c r="B20" s="365"/>
      <c r="C20" s="326">
        <f>N5</f>
        <v>17</v>
      </c>
      <c r="D20" s="327" t="s">
        <v>0</v>
      </c>
      <c r="E20" s="328">
        <f>L5</f>
        <v>25</v>
      </c>
      <c r="F20" s="326">
        <f>N10</f>
        <v>21</v>
      </c>
      <c r="G20" s="327" t="s">
        <v>0</v>
      </c>
      <c r="H20" s="328">
        <f>L10</f>
        <v>25</v>
      </c>
      <c r="I20" s="326">
        <f>N15</f>
        <v>23</v>
      </c>
      <c r="J20" s="327" t="s">
        <v>0</v>
      </c>
      <c r="K20" s="328">
        <f>L15</f>
        <v>25</v>
      </c>
      <c r="L20" s="370"/>
      <c r="M20" s="371"/>
      <c r="N20" s="372"/>
      <c r="O20" s="387"/>
      <c r="P20" s="389"/>
      <c r="Q20" s="391"/>
      <c r="R20" s="411"/>
      <c r="S20" s="412"/>
      <c r="T20" s="413"/>
      <c r="U20" s="7"/>
      <c r="AL20" s="285"/>
      <c r="AM20" s="285"/>
      <c r="AN20" s="285"/>
    </row>
    <row r="21" spans="1:41" ht="19.899999999999999" customHeight="1" thickBot="1" x14ac:dyDescent="0.3">
      <c r="B21" s="365"/>
      <c r="C21" s="330">
        <f>N6</f>
        <v>10</v>
      </c>
      <c r="D21" s="331" t="s">
        <v>0</v>
      </c>
      <c r="E21" s="332">
        <f>L6</f>
        <v>25</v>
      </c>
      <c r="F21" s="330">
        <f>N11</f>
        <v>23</v>
      </c>
      <c r="G21" s="331" t="s">
        <v>0</v>
      </c>
      <c r="H21" s="332">
        <f>L11</f>
        <v>25</v>
      </c>
      <c r="I21" s="330">
        <f>N16</f>
        <v>25</v>
      </c>
      <c r="J21" s="331" t="s">
        <v>0</v>
      </c>
      <c r="K21" s="332">
        <f>L16</f>
        <v>16</v>
      </c>
      <c r="L21" s="370"/>
      <c r="M21" s="371"/>
      <c r="N21" s="372"/>
      <c r="O21" s="387"/>
      <c r="P21" s="389"/>
      <c r="Q21" s="391"/>
      <c r="R21" s="411"/>
      <c r="S21" s="412"/>
      <c r="T21" s="413"/>
      <c r="U21" s="7"/>
      <c r="AL21" s="285"/>
      <c r="AM21" s="285"/>
      <c r="AN21" s="285"/>
    </row>
    <row r="22" spans="1:41" ht="19.899999999999999" customHeight="1" thickBot="1" x14ac:dyDescent="0.3">
      <c r="B22" s="365"/>
      <c r="C22" s="334">
        <f>N7</f>
        <v>0</v>
      </c>
      <c r="D22" s="333" t="s">
        <v>0</v>
      </c>
      <c r="E22" s="335">
        <f>L7</f>
        <v>0</v>
      </c>
      <c r="F22" s="334">
        <f>N12</f>
        <v>0</v>
      </c>
      <c r="G22" s="333" t="s">
        <v>0</v>
      </c>
      <c r="H22" s="335">
        <f>L12</f>
        <v>0</v>
      </c>
      <c r="I22" s="334">
        <f>N17</f>
        <v>0</v>
      </c>
      <c r="J22" s="333" t="s">
        <v>0</v>
      </c>
      <c r="K22" s="335">
        <f>L17</f>
        <v>0</v>
      </c>
      <c r="L22" s="370"/>
      <c r="M22" s="371"/>
      <c r="N22" s="372"/>
      <c r="O22" s="387">
        <f>I23+F23+C23</f>
        <v>119</v>
      </c>
      <c r="P22" s="389" t="s">
        <v>0</v>
      </c>
      <c r="Q22" s="391">
        <f>K23+H23+E23</f>
        <v>141</v>
      </c>
      <c r="R22" s="411"/>
      <c r="S22" s="412"/>
      <c r="T22" s="413"/>
      <c r="U22" s="7"/>
      <c r="AL22" s="285"/>
      <c r="AM22" s="285"/>
      <c r="AN22" s="285"/>
    </row>
    <row r="23" spans="1:41" ht="19.899999999999999" customHeight="1" thickBot="1" x14ac:dyDescent="0.3">
      <c r="B23" s="366"/>
      <c r="C23" s="336">
        <f>SUM(C20:C22)</f>
        <v>27</v>
      </c>
      <c r="D23" s="337" t="s">
        <v>0</v>
      </c>
      <c r="E23" s="338">
        <f>SUM(E20:E22)</f>
        <v>50</v>
      </c>
      <c r="F23" s="336">
        <f>SUM(F20:F22)</f>
        <v>44</v>
      </c>
      <c r="G23" s="337" t="s">
        <v>0</v>
      </c>
      <c r="H23" s="338">
        <f>SUM(H20:H22)</f>
        <v>50</v>
      </c>
      <c r="I23" s="336">
        <f>SUM(I20:I22)</f>
        <v>48</v>
      </c>
      <c r="J23" s="337" t="s">
        <v>0</v>
      </c>
      <c r="K23" s="338">
        <f>SUM(K20:K22)</f>
        <v>41</v>
      </c>
      <c r="L23" s="373"/>
      <c r="M23" s="374"/>
      <c r="N23" s="375"/>
      <c r="O23" s="392"/>
      <c r="P23" s="393"/>
      <c r="Q23" s="394"/>
      <c r="R23" s="411"/>
      <c r="S23" s="412"/>
      <c r="T23" s="413"/>
      <c r="U23" s="7"/>
      <c r="AL23" s="285"/>
      <c r="AM23" s="285"/>
      <c r="AN23" s="285"/>
    </row>
    <row r="24" spans="1:4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AL24" s="285"/>
      <c r="AM24" s="285"/>
      <c r="AN24" s="285"/>
    </row>
    <row r="25" spans="1:41" ht="34.5" thickBot="1" x14ac:dyDescent="0.55000000000000004">
      <c r="A25" s="7"/>
      <c r="B25" s="361" t="s">
        <v>90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3"/>
      <c r="S25" s="363"/>
      <c r="T25" s="363"/>
    </row>
    <row r="26" spans="1:41" ht="31.15" customHeight="1" thickBot="1" x14ac:dyDescent="0.3">
      <c r="A26" s="7"/>
      <c r="B26" s="398" t="s">
        <v>64</v>
      </c>
      <c r="C26" s="400" t="str">
        <f>B28</f>
        <v>VKB Frýdlant n/O A</v>
      </c>
      <c r="D26" s="401"/>
      <c r="E26" s="401"/>
      <c r="F26" s="401" t="str">
        <f>B33</f>
        <v>SVK Nový Jičín B</v>
      </c>
      <c r="G26" s="401"/>
      <c r="H26" s="401"/>
      <c r="I26" s="401" t="str">
        <f>B38</f>
        <v>VK Polanka A</v>
      </c>
      <c r="J26" s="401"/>
      <c r="K26" s="401"/>
      <c r="L26" s="401" t="str">
        <f>B43</f>
        <v>VK UP Olomouc A</v>
      </c>
      <c r="M26" s="401"/>
      <c r="N26" s="401"/>
      <c r="O26" s="404" t="s">
        <v>1</v>
      </c>
      <c r="P26" s="401"/>
      <c r="Q26" s="405"/>
      <c r="R26" s="364" t="s">
        <v>3</v>
      </c>
      <c r="S26" s="416" t="s">
        <v>4</v>
      </c>
      <c r="T26" s="416" t="s">
        <v>5</v>
      </c>
      <c r="U26" s="7"/>
    </row>
    <row r="27" spans="1:41" ht="25.15" customHeight="1" thickBot="1" x14ac:dyDescent="0.3">
      <c r="A27" s="7"/>
      <c r="B27" s="399"/>
      <c r="C27" s="402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395" t="s">
        <v>2</v>
      </c>
      <c r="P27" s="396"/>
      <c r="Q27" s="397"/>
      <c r="R27" s="366"/>
      <c r="S27" s="416"/>
      <c r="T27" s="416"/>
      <c r="U27" s="7"/>
    </row>
    <row r="28" spans="1:41" ht="19.899999999999999" customHeight="1" thickBot="1" x14ac:dyDescent="0.3">
      <c r="A28" s="437">
        <v>1</v>
      </c>
      <c r="B28" s="364" t="str">
        <f>'seznam družstev'!B12</f>
        <v>VKB Frýdlant n/O A</v>
      </c>
      <c r="C28" s="438"/>
      <c r="D28" s="439"/>
      <c r="E28" s="440"/>
      <c r="F28" s="323">
        <f>Z37</f>
        <v>2</v>
      </c>
      <c r="G28" s="324" t="s">
        <v>0</v>
      </c>
      <c r="H28" s="325">
        <f>AB37</f>
        <v>0</v>
      </c>
      <c r="I28" s="323">
        <f>AB39</f>
        <v>2</v>
      </c>
      <c r="J28" s="324" t="s">
        <v>0</v>
      </c>
      <c r="K28" s="325">
        <f>Z39</f>
        <v>0</v>
      </c>
      <c r="L28" s="323">
        <f>Z34</f>
        <v>0</v>
      </c>
      <c r="M28" s="324" t="s">
        <v>0</v>
      </c>
      <c r="N28" s="325">
        <f>AB34</f>
        <v>2</v>
      </c>
      <c r="O28" s="386">
        <f>F28+I28+L28</f>
        <v>4</v>
      </c>
      <c r="P28" s="388" t="s">
        <v>0</v>
      </c>
      <c r="Q28" s="390">
        <f>H28+K28+N28</f>
        <v>2</v>
      </c>
      <c r="R28" s="411">
        <f>O28</f>
        <v>4</v>
      </c>
      <c r="S28" s="412">
        <f>O31/Q31</f>
        <v>1.1909090909090909</v>
      </c>
      <c r="T28" s="413">
        <v>2</v>
      </c>
      <c r="U28" s="7"/>
    </row>
    <row r="29" spans="1:41" ht="19.899999999999999" customHeight="1" thickBot="1" x14ac:dyDescent="0.3">
      <c r="A29" s="437"/>
      <c r="B29" s="365"/>
      <c r="C29" s="441"/>
      <c r="D29" s="442"/>
      <c r="E29" s="443"/>
      <c r="F29" s="326">
        <f>AC37</f>
        <v>25</v>
      </c>
      <c r="G29" s="327" t="s">
        <v>0</v>
      </c>
      <c r="H29" s="328">
        <f>AE37</f>
        <v>13</v>
      </c>
      <c r="I29" s="326">
        <f>AE39</f>
        <v>25</v>
      </c>
      <c r="J29" s="329" t="s">
        <v>0</v>
      </c>
      <c r="K29" s="328">
        <f>AC39</f>
        <v>22</v>
      </c>
      <c r="L29" s="326">
        <f>AC34</f>
        <v>15</v>
      </c>
      <c r="M29" s="327" t="s">
        <v>0</v>
      </c>
      <c r="N29" s="328">
        <f>AE34</f>
        <v>25</v>
      </c>
      <c r="O29" s="387"/>
      <c r="P29" s="389"/>
      <c r="Q29" s="391"/>
      <c r="R29" s="411"/>
      <c r="S29" s="412"/>
      <c r="T29" s="413"/>
      <c r="U29" s="7"/>
    </row>
    <row r="30" spans="1:41" ht="19.899999999999999" customHeight="1" thickBot="1" x14ac:dyDescent="0.3">
      <c r="A30" s="437"/>
      <c r="B30" s="365"/>
      <c r="C30" s="441"/>
      <c r="D30" s="442"/>
      <c r="E30" s="443"/>
      <c r="F30" s="330">
        <f>AF37</f>
        <v>25</v>
      </c>
      <c r="G30" s="331" t="s">
        <v>0</v>
      </c>
      <c r="H30" s="332">
        <f>AH37</f>
        <v>10</v>
      </c>
      <c r="I30" s="330">
        <f>AH39</f>
        <v>25</v>
      </c>
      <c r="J30" s="333" t="s">
        <v>0</v>
      </c>
      <c r="K30" s="332">
        <f>AF39</f>
        <v>15</v>
      </c>
      <c r="L30" s="330">
        <f>AF34</f>
        <v>16</v>
      </c>
      <c r="M30" s="331" t="s">
        <v>0</v>
      </c>
      <c r="N30" s="332">
        <f>AH34</f>
        <v>25</v>
      </c>
      <c r="O30" s="387"/>
      <c r="P30" s="389"/>
      <c r="Q30" s="391"/>
      <c r="R30" s="411"/>
      <c r="S30" s="412"/>
      <c r="T30" s="413"/>
      <c r="U30" s="7"/>
    </row>
    <row r="31" spans="1:41" ht="19.899999999999999" customHeight="1" thickBot="1" x14ac:dyDescent="0.3">
      <c r="A31" s="437"/>
      <c r="B31" s="365"/>
      <c r="C31" s="441"/>
      <c r="D31" s="442"/>
      <c r="E31" s="443"/>
      <c r="F31" s="334">
        <f>AI37</f>
        <v>0</v>
      </c>
      <c r="G31" s="333" t="s">
        <v>0</v>
      </c>
      <c r="H31" s="335">
        <f>AK37</f>
        <v>0</v>
      </c>
      <c r="I31" s="334">
        <f>AK39</f>
        <v>0</v>
      </c>
      <c r="J31" s="333" t="s">
        <v>0</v>
      </c>
      <c r="K31" s="335">
        <f>AI39</f>
        <v>0</v>
      </c>
      <c r="L31" s="334">
        <f>AI34</f>
        <v>0</v>
      </c>
      <c r="M31" s="333" t="s">
        <v>0</v>
      </c>
      <c r="N31" s="335">
        <f>AK34</f>
        <v>0</v>
      </c>
      <c r="O31" s="387">
        <f>F32+I32+L32</f>
        <v>131</v>
      </c>
      <c r="P31" s="389" t="s">
        <v>0</v>
      </c>
      <c r="Q31" s="391">
        <f>H32+K32+N32</f>
        <v>110</v>
      </c>
      <c r="R31" s="411"/>
      <c r="S31" s="412"/>
      <c r="T31" s="413"/>
      <c r="U31" s="7"/>
    </row>
    <row r="32" spans="1:41" ht="19.899999999999999" customHeight="1" thickBot="1" x14ac:dyDescent="0.3">
      <c r="A32" s="437"/>
      <c r="B32" s="366"/>
      <c r="C32" s="444"/>
      <c r="D32" s="445"/>
      <c r="E32" s="446"/>
      <c r="F32" s="336">
        <f>SUM(F29:F31)</f>
        <v>50</v>
      </c>
      <c r="G32" s="337" t="s">
        <v>0</v>
      </c>
      <c r="H32" s="338">
        <f>SUM(H29:H31)</f>
        <v>23</v>
      </c>
      <c r="I32" s="336">
        <f>SUM(I29:I31)</f>
        <v>50</v>
      </c>
      <c r="J32" s="337" t="s">
        <v>0</v>
      </c>
      <c r="K32" s="338">
        <f>SUM(K29:K31)</f>
        <v>37</v>
      </c>
      <c r="L32" s="336">
        <f>SUM(L29:L31)</f>
        <v>31</v>
      </c>
      <c r="M32" s="337" t="s">
        <v>0</v>
      </c>
      <c r="N32" s="338">
        <f>SUM(N29:N31)</f>
        <v>50</v>
      </c>
      <c r="O32" s="392"/>
      <c r="P32" s="393"/>
      <c r="Q32" s="394"/>
      <c r="R32" s="411"/>
      <c r="S32" s="412"/>
      <c r="T32" s="413"/>
      <c r="U32" s="7"/>
    </row>
    <row r="33" spans="1:45" ht="32.25" customHeight="1" thickBot="1" x14ac:dyDescent="0.4">
      <c r="A33" s="447">
        <v>2</v>
      </c>
      <c r="B33" s="364" t="str">
        <f>'seznam družstev'!B14</f>
        <v>SVK Nový Jičín B</v>
      </c>
      <c r="C33" s="323">
        <f>H28</f>
        <v>0</v>
      </c>
      <c r="D33" s="324" t="s">
        <v>0</v>
      </c>
      <c r="E33" s="325">
        <f>F28</f>
        <v>2</v>
      </c>
      <c r="F33" s="438"/>
      <c r="G33" s="439"/>
      <c r="H33" s="440"/>
      <c r="I33" s="323">
        <f>Z35</f>
        <v>1</v>
      </c>
      <c r="J33" s="324" t="s">
        <v>0</v>
      </c>
      <c r="K33" s="325">
        <f>AB35</f>
        <v>1</v>
      </c>
      <c r="L33" s="323">
        <f>Z38</f>
        <v>0</v>
      </c>
      <c r="M33" s="324" t="s">
        <v>0</v>
      </c>
      <c r="N33" s="325">
        <f>AB38</f>
        <v>2</v>
      </c>
      <c r="O33" s="386">
        <f>L33+I33+C33</f>
        <v>1</v>
      </c>
      <c r="P33" s="388" t="s">
        <v>0</v>
      </c>
      <c r="Q33" s="390">
        <f>N33+K33+E33</f>
        <v>5</v>
      </c>
      <c r="R33" s="411">
        <f>O33</f>
        <v>1</v>
      </c>
      <c r="S33" s="412">
        <f>O36/Q36</f>
        <v>0.60135135135135132</v>
      </c>
      <c r="T33" s="413">
        <v>4</v>
      </c>
      <c r="U33" s="7"/>
      <c r="V33" s="315" t="s">
        <v>72</v>
      </c>
      <c r="W33" s="479" t="s">
        <v>92</v>
      </c>
      <c r="X33" s="479"/>
      <c r="Y33" s="479"/>
      <c r="Z33" s="406" t="s">
        <v>1</v>
      </c>
      <c r="AA33" s="407"/>
      <c r="AB33" s="408"/>
      <c r="AC33" s="406" t="s">
        <v>8</v>
      </c>
      <c r="AD33" s="407"/>
      <c r="AE33" s="408"/>
      <c r="AF33" s="406" t="s">
        <v>9</v>
      </c>
      <c r="AG33" s="407"/>
      <c r="AH33" s="408"/>
      <c r="AI33" s="406" t="s">
        <v>10</v>
      </c>
      <c r="AJ33" s="407"/>
      <c r="AK33" s="408"/>
      <c r="AL33" s="409" t="s">
        <v>2</v>
      </c>
      <c r="AM33" s="407"/>
      <c r="AN33" s="410"/>
      <c r="AO33" s="286" t="s">
        <v>73</v>
      </c>
      <c r="AP33" s="287" t="s">
        <v>14</v>
      </c>
      <c r="AQ33" s="288" t="s">
        <v>59</v>
      </c>
    </row>
    <row r="34" spans="1:45" ht="19.899999999999999" customHeight="1" thickBot="1" x14ac:dyDescent="0.4">
      <c r="A34" s="447"/>
      <c r="B34" s="365"/>
      <c r="C34" s="326">
        <f>H29</f>
        <v>13</v>
      </c>
      <c r="D34" s="327" t="s">
        <v>0</v>
      </c>
      <c r="E34" s="328">
        <f>F29</f>
        <v>25</v>
      </c>
      <c r="F34" s="441"/>
      <c r="G34" s="442"/>
      <c r="H34" s="443"/>
      <c r="I34" s="326">
        <f>AC35</f>
        <v>25</v>
      </c>
      <c r="J34" s="329" t="s">
        <v>0</v>
      </c>
      <c r="K34" s="328">
        <f>AE35</f>
        <v>23</v>
      </c>
      <c r="L34" s="326">
        <f>AC38</f>
        <v>16</v>
      </c>
      <c r="M34" s="327" t="s">
        <v>0</v>
      </c>
      <c r="N34" s="328">
        <f>AE38</f>
        <v>25</v>
      </c>
      <c r="O34" s="387"/>
      <c r="P34" s="389"/>
      <c r="Q34" s="391"/>
      <c r="R34" s="411"/>
      <c r="S34" s="412"/>
      <c r="T34" s="413"/>
      <c r="U34" s="7"/>
      <c r="V34" s="290">
        <v>1</v>
      </c>
      <c r="W34" s="291" t="str">
        <f>B28</f>
        <v>VKB Frýdlant n/O A</v>
      </c>
      <c r="X34" s="292" t="s">
        <v>6</v>
      </c>
      <c r="Y34" s="293" t="str">
        <f>B43</f>
        <v>VK UP Olomouc A</v>
      </c>
      <c r="Z34" s="120">
        <v>0</v>
      </c>
      <c r="AA34" s="118" t="s">
        <v>0</v>
      </c>
      <c r="AB34" s="121">
        <v>2</v>
      </c>
      <c r="AC34" s="120">
        <v>15</v>
      </c>
      <c r="AD34" s="118" t="s">
        <v>0</v>
      </c>
      <c r="AE34" s="121">
        <v>25</v>
      </c>
      <c r="AF34" s="120">
        <v>16</v>
      </c>
      <c r="AG34" s="118" t="s">
        <v>0</v>
      </c>
      <c r="AH34" s="121">
        <v>25</v>
      </c>
      <c r="AI34" s="120"/>
      <c r="AJ34" s="118" t="s">
        <v>0</v>
      </c>
      <c r="AK34" s="121"/>
      <c r="AL34" s="66">
        <f>AI34+AF34+AC34</f>
        <v>31</v>
      </c>
      <c r="AM34" s="61" t="s">
        <v>0</v>
      </c>
      <c r="AN34" s="62">
        <f>AK34+AH34+AE34</f>
        <v>50</v>
      </c>
      <c r="AO34" s="277">
        <v>0.375</v>
      </c>
      <c r="AP34" s="122">
        <v>3</v>
      </c>
      <c r="AQ34" s="136" t="s">
        <v>105</v>
      </c>
    </row>
    <row r="35" spans="1:45" ht="19.899999999999999" customHeight="1" thickBot="1" x14ac:dyDescent="0.4">
      <c r="A35" s="447"/>
      <c r="B35" s="365"/>
      <c r="C35" s="330">
        <f>H30</f>
        <v>10</v>
      </c>
      <c r="D35" s="331" t="s">
        <v>0</v>
      </c>
      <c r="E35" s="332">
        <f>F30</f>
        <v>25</v>
      </c>
      <c r="F35" s="441"/>
      <c r="G35" s="442"/>
      <c r="H35" s="443"/>
      <c r="I35" s="330">
        <f>AF35</f>
        <v>16</v>
      </c>
      <c r="J35" s="331" t="s">
        <v>0</v>
      </c>
      <c r="K35" s="332">
        <f>AH35</f>
        <v>25</v>
      </c>
      <c r="L35" s="330">
        <f>AF38</f>
        <v>9</v>
      </c>
      <c r="M35" s="331" t="s">
        <v>0</v>
      </c>
      <c r="N35" s="332">
        <f>AH38</f>
        <v>25</v>
      </c>
      <c r="O35" s="387"/>
      <c r="P35" s="389"/>
      <c r="Q35" s="391"/>
      <c r="R35" s="411"/>
      <c r="S35" s="412"/>
      <c r="T35" s="413"/>
      <c r="U35" s="7"/>
      <c r="V35" s="294">
        <v>2</v>
      </c>
      <c r="W35" s="295" t="str">
        <f>B33</f>
        <v>SVK Nový Jičín B</v>
      </c>
      <c r="X35" s="296" t="s">
        <v>6</v>
      </c>
      <c r="Y35" s="297" t="str">
        <f>B38</f>
        <v>VK Polanka A</v>
      </c>
      <c r="Z35" s="125">
        <v>1</v>
      </c>
      <c r="AA35" s="124" t="s">
        <v>0</v>
      </c>
      <c r="AB35" s="126">
        <v>1</v>
      </c>
      <c r="AC35" s="125">
        <v>25</v>
      </c>
      <c r="AD35" s="124" t="s">
        <v>0</v>
      </c>
      <c r="AE35" s="126">
        <v>23</v>
      </c>
      <c r="AF35" s="125">
        <v>16</v>
      </c>
      <c r="AG35" s="124" t="s">
        <v>0</v>
      </c>
      <c r="AH35" s="126">
        <v>25</v>
      </c>
      <c r="AI35" s="125"/>
      <c r="AJ35" s="124" t="s">
        <v>0</v>
      </c>
      <c r="AK35" s="126"/>
      <c r="AL35" s="71">
        <f t="shared" ref="AL35:AL38" si="2">AI35+AF35+AC35</f>
        <v>41</v>
      </c>
      <c r="AM35" s="105" t="s">
        <v>0</v>
      </c>
      <c r="AN35" s="104">
        <f t="shared" ref="AN35:AN39" si="3">AK35+AH35+AE35</f>
        <v>48</v>
      </c>
      <c r="AO35" s="229">
        <v>0.4375</v>
      </c>
      <c r="AP35" s="316">
        <v>2</v>
      </c>
      <c r="AQ35" s="134" t="s">
        <v>105</v>
      </c>
    </row>
    <row r="36" spans="1:45" ht="19.899999999999999" customHeight="1" thickBot="1" x14ac:dyDescent="0.4">
      <c r="A36" s="447"/>
      <c r="B36" s="365"/>
      <c r="C36" s="334">
        <f>H31</f>
        <v>0</v>
      </c>
      <c r="D36" s="333" t="s">
        <v>0</v>
      </c>
      <c r="E36" s="335">
        <f>F31</f>
        <v>0</v>
      </c>
      <c r="F36" s="441"/>
      <c r="G36" s="442"/>
      <c r="H36" s="443"/>
      <c r="I36" s="334">
        <f>AI35</f>
        <v>0</v>
      </c>
      <c r="J36" s="329" t="s">
        <v>0</v>
      </c>
      <c r="K36" s="335">
        <f>AK35</f>
        <v>0</v>
      </c>
      <c r="L36" s="334">
        <f>AI38</f>
        <v>0</v>
      </c>
      <c r="M36" s="333" t="s">
        <v>0</v>
      </c>
      <c r="N36" s="335">
        <f>AK38</f>
        <v>0</v>
      </c>
      <c r="O36" s="387">
        <f>L37+I37+C37</f>
        <v>89</v>
      </c>
      <c r="P36" s="389" t="s">
        <v>0</v>
      </c>
      <c r="Q36" s="391">
        <f>N37+K37+E37</f>
        <v>148</v>
      </c>
      <c r="R36" s="411"/>
      <c r="S36" s="412"/>
      <c r="T36" s="413"/>
      <c r="U36" s="7"/>
      <c r="V36" s="294">
        <v>3</v>
      </c>
      <c r="W36" s="295" t="str">
        <f>B43</f>
        <v>VK UP Olomouc A</v>
      </c>
      <c r="X36" s="296" t="s">
        <v>6</v>
      </c>
      <c r="Y36" s="297" t="str">
        <f>B38</f>
        <v>VK Polanka A</v>
      </c>
      <c r="Z36" s="125">
        <v>2</v>
      </c>
      <c r="AA36" s="124" t="s">
        <v>0</v>
      </c>
      <c r="AB36" s="126">
        <v>0</v>
      </c>
      <c r="AC36" s="125">
        <v>25</v>
      </c>
      <c r="AD36" s="124" t="s">
        <v>0</v>
      </c>
      <c r="AE36" s="126">
        <v>14</v>
      </c>
      <c r="AF36" s="125">
        <v>25</v>
      </c>
      <c r="AG36" s="124" t="s">
        <v>0</v>
      </c>
      <c r="AH36" s="126">
        <v>24</v>
      </c>
      <c r="AI36" s="125"/>
      <c r="AJ36" s="124" t="s">
        <v>0</v>
      </c>
      <c r="AK36" s="126"/>
      <c r="AL36" s="71">
        <f t="shared" si="2"/>
        <v>50</v>
      </c>
      <c r="AM36" s="105" t="s">
        <v>0</v>
      </c>
      <c r="AN36" s="104">
        <f t="shared" si="3"/>
        <v>38</v>
      </c>
      <c r="AO36" s="229">
        <v>0.4375</v>
      </c>
      <c r="AP36" s="316">
        <v>3</v>
      </c>
      <c r="AQ36" s="134" t="s">
        <v>105</v>
      </c>
    </row>
    <row r="37" spans="1:45" ht="19.899999999999999" customHeight="1" thickBot="1" x14ac:dyDescent="0.4">
      <c r="A37" s="447"/>
      <c r="B37" s="366"/>
      <c r="C37" s="336">
        <f>SUM(C34:C36)</f>
        <v>23</v>
      </c>
      <c r="D37" s="337" t="s">
        <v>0</v>
      </c>
      <c r="E37" s="338">
        <f>SUM(E34:E36)</f>
        <v>50</v>
      </c>
      <c r="F37" s="444"/>
      <c r="G37" s="445"/>
      <c r="H37" s="446"/>
      <c r="I37" s="336">
        <f>SUM(I34:I36)</f>
        <v>41</v>
      </c>
      <c r="J37" s="337" t="s">
        <v>0</v>
      </c>
      <c r="K37" s="338">
        <f>SUM(K34:K36)</f>
        <v>48</v>
      </c>
      <c r="L37" s="336">
        <f>SUM(L34:L36)</f>
        <v>25</v>
      </c>
      <c r="M37" s="337" t="s">
        <v>0</v>
      </c>
      <c r="N37" s="338">
        <f>SUM(N34:N36)</f>
        <v>50</v>
      </c>
      <c r="O37" s="392"/>
      <c r="P37" s="393"/>
      <c r="Q37" s="394"/>
      <c r="R37" s="411"/>
      <c r="S37" s="412"/>
      <c r="T37" s="413"/>
      <c r="U37" s="7"/>
      <c r="V37" s="294">
        <v>4</v>
      </c>
      <c r="W37" s="295" t="str">
        <f>B28</f>
        <v>VKB Frýdlant n/O A</v>
      </c>
      <c r="X37" s="296" t="s">
        <v>6</v>
      </c>
      <c r="Y37" s="297" t="str">
        <f>B33</f>
        <v>SVK Nový Jičín B</v>
      </c>
      <c r="Z37" s="125">
        <v>2</v>
      </c>
      <c r="AA37" s="124" t="s">
        <v>0</v>
      </c>
      <c r="AB37" s="126">
        <v>0</v>
      </c>
      <c r="AC37" s="125">
        <v>25</v>
      </c>
      <c r="AD37" s="124" t="s">
        <v>0</v>
      </c>
      <c r="AE37" s="126">
        <v>13</v>
      </c>
      <c r="AF37" s="125">
        <v>25</v>
      </c>
      <c r="AG37" s="124" t="s">
        <v>0</v>
      </c>
      <c r="AH37" s="126">
        <v>10</v>
      </c>
      <c r="AI37" s="125"/>
      <c r="AJ37" s="124" t="s">
        <v>0</v>
      </c>
      <c r="AK37" s="126"/>
      <c r="AL37" s="71">
        <f t="shared" si="2"/>
        <v>50</v>
      </c>
      <c r="AM37" s="105" t="s">
        <v>0</v>
      </c>
      <c r="AN37" s="104">
        <f t="shared" si="3"/>
        <v>23</v>
      </c>
      <c r="AO37" s="318">
        <v>0.5</v>
      </c>
      <c r="AP37" s="321">
        <v>1</v>
      </c>
      <c r="AQ37" s="134" t="s">
        <v>102</v>
      </c>
    </row>
    <row r="38" spans="1:45" ht="19.899999999999999" customHeight="1" thickBot="1" x14ac:dyDescent="0.4">
      <c r="A38" s="447">
        <v>3</v>
      </c>
      <c r="B38" s="364" t="str">
        <f>'seznam družstev'!B15</f>
        <v>VK Polanka A</v>
      </c>
      <c r="C38" s="323">
        <f>K28</f>
        <v>0</v>
      </c>
      <c r="D38" s="324" t="s">
        <v>0</v>
      </c>
      <c r="E38" s="325">
        <f>I28</f>
        <v>2</v>
      </c>
      <c r="F38" s="323">
        <f>K33</f>
        <v>1</v>
      </c>
      <c r="G38" s="324" t="s">
        <v>0</v>
      </c>
      <c r="H38" s="325">
        <f>I33</f>
        <v>1</v>
      </c>
      <c r="I38" s="438"/>
      <c r="J38" s="439"/>
      <c r="K38" s="440"/>
      <c r="L38" s="323">
        <f>AB36</f>
        <v>0</v>
      </c>
      <c r="M38" s="324" t="s">
        <v>0</v>
      </c>
      <c r="N38" s="325">
        <f>Z36</f>
        <v>2</v>
      </c>
      <c r="O38" s="386">
        <f>L38+F38+C38</f>
        <v>1</v>
      </c>
      <c r="P38" s="388" t="s">
        <v>0</v>
      </c>
      <c r="Q38" s="390">
        <f>N38+H38+E38</f>
        <v>5</v>
      </c>
      <c r="R38" s="411">
        <f>O38</f>
        <v>1</v>
      </c>
      <c r="S38" s="412">
        <f>O41/Q41</f>
        <v>0.87234042553191493</v>
      </c>
      <c r="T38" s="413">
        <v>3</v>
      </c>
      <c r="U38" s="7"/>
      <c r="V38" s="294">
        <v>5</v>
      </c>
      <c r="W38" s="295" t="str">
        <f>B33</f>
        <v>SVK Nový Jičín B</v>
      </c>
      <c r="X38" s="296" t="s">
        <v>6</v>
      </c>
      <c r="Y38" s="297" t="str">
        <f>B43</f>
        <v>VK UP Olomouc A</v>
      </c>
      <c r="Z38" s="125">
        <v>0</v>
      </c>
      <c r="AA38" s="124" t="s">
        <v>0</v>
      </c>
      <c r="AB38" s="126">
        <v>2</v>
      </c>
      <c r="AC38" s="125">
        <v>16</v>
      </c>
      <c r="AD38" s="124" t="s">
        <v>0</v>
      </c>
      <c r="AE38" s="126">
        <v>25</v>
      </c>
      <c r="AF38" s="125">
        <v>9</v>
      </c>
      <c r="AG38" s="124" t="s">
        <v>0</v>
      </c>
      <c r="AH38" s="126">
        <v>25</v>
      </c>
      <c r="AI38" s="125"/>
      <c r="AJ38" s="124" t="s">
        <v>0</v>
      </c>
      <c r="AK38" s="126"/>
      <c r="AL38" s="71">
        <f t="shared" si="2"/>
        <v>25</v>
      </c>
      <c r="AM38" s="105" t="s">
        <v>0</v>
      </c>
      <c r="AN38" s="104">
        <f t="shared" si="3"/>
        <v>50</v>
      </c>
      <c r="AO38" s="319">
        <v>0.5</v>
      </c>
      <c r="AP38" s="321">
        <v>2</v>
      </c>
      <c r="AQ38" s="134" t="s">
        <v>104</v>
      </c>
    </row>
    <row r="39" spans="1:45" ht="19.899999999999999" customHeight="1" thickBot="1" x14ac:dyDescent="0.4">
      <c r="A39" s="447"/>
      <c r="B39" s="365"/>
      <c r="C39" s="326">
        <f>K29</f>
        <v>22</v>
      </c>
      <c r="D39" s="327" t="s">
        <v>0</v>
      </c>
      <c r="E39" s="328">
        <f>I29</f>
        <v>25</v>
      </c>
      <c r="F39" s="326">
        <f>K34</f>
        <v>23</v>
      </c>
      <c r="G39" s="327" t="s">
        <v>0</v>
      </c>
      <c r="H39" s="328">
        <f>I34</f>
        <v>25</v>
      </c>
      <c r="I39" s="441"/>
      <c r="J39" s="442"/>
      <c r="K39" s="443"/>
      <c r="L39" s="326">
        <f>AE36</f>
        <v>14</v>
      </c>
      <c r="M39" s="327" t="s">
        <v>0</v>
      </c>
      <c r="N39" s="328">
        <f>AC36</f>
        <v>25</v>
      </c>
      <c r="O39" s="387"/>
      <c r="P39" s="389"/>
      <c r="Q39" s="391"/>
      <c r="R39" s="411"/>
      <c r="S39" s="412"/>
      <c r="T39" s="413"/>
      <c r="U39" s="7"/>
      <c r="V39" s="298">
        <v>6</v>
      </c>
      <c r="W39" s="299" t="str">
        <f>B38</f>
        <v>VK Polanka A</v>
      </c>
      <c r="X39" s="300" t="s">
        <v>6</v>
      </c>
      <c r="Y39" s="301" t="str">
        <f>B28</f>
        <v>VKB Frýdlant n/O A</v>
      </c>
      <c r="Z39" s="131">
        <v>0</v>
      </c>
      <c r="AA39" s="129" t="s">
        <v>0</v>
      </c>
      <c r="AB39" s="132">
        <v>2</v>
      </c>
      <c r="AC39" s="131">
        <v>22</v>
      </c>
      <c r="AD39" s="129" t="s">
        <v>0</v>
      </c>
      <c r="AE39" s="132">
        <v>25</v>
      </c>
      <c r="AF39" s="131">
        <v>15</v>
      </c>
      <c r="AG39" s="129" t="s">
        <v>0</v>
      </c>
      <c r="AH39" s="132">
        <v>25</v>
      </c>
      <c r="AI39" s="131"/>
      <c r="AJ39" s="129" t="s">
        <v>0</v>
      </c>
      <c r="AK39" s="132"/>
      <c r="AL39" s="75">
        <f>AI39+AF39+AC39</f>
        <v>37</v>
      </c>
      <c r="AM39" s="76" t="s">
        <v>0</v>
      </c>
      <c r="AN39" s="77">
        <f t="shared" si="3"/>
        <v>50</v>
      </c>
      <c r="AO39" s="227">
        <v>0.53125</v>
      </c>
      <c r="AP39" s="228">
        <v>2</v>
      </c>
      <c r="AQ39" s="135" t="s">
        <v>103</v>
      </c>
    </row>
    <row r="40" spans="1:45" ht="19.899999999999999" customHeight="1" thickBot="1" x14ac:dyDescent="0.3">
      <c r="A40" s="447"/>
      <c r="B40" s="365"/>
      <c r="C40" s="330">
        <f>K30</f>
        <v>15</v>
      </c>
      <c r="D40" s="331" t="s">
        <v>0</v>
      </c>
      <c r="E40" s="332">
        <f>I30</f>
        <v>25</v>
      </c>
      <c r="F40" s="330">
        <f>K35</f>
        <v>25</v>
      </c>
      <c r="G40" s="331" t="s">
        <v>0</v>
      </c>
      <c r="H40" s="332">
        <f>I35</f>
        <v>16</v>
      </c>
      <c r="I40" s="441"/>
      <c r="J40" s="442"/>
      <c r="K40" s="443"/>
      <c r="L40" s="330">
        <f>AH36</f>
        <v>24</v>
      </c>
      <c r="M40" s="331" t="s">
        <v>0</v>
      </c>
      <c r="N40" s="332">
        <f>AF36</f>
        <v>25</v>
      </c>
      <c r="O40" s="387"/>
      <c r="P40" s="389"/>
      <c r="Q40" s="391"/>
      <c r="R40" s="411"/>
      <c r="S40" s="412"/>
      <c r="T40" s="413"/>
      <c r="U40" s="7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4"/>
      <c r="AM40" s="414"/>
      <c r="AN40" s="414"/>
    </row>
    <row r="41" spans="1:45" ht="19.899999999999999" customHeight="1" thickBot="1" x14ac:dyDescent="0.3">
      <c r="A41" s="447"/>
      <c r="B41" s="365"/>
      <c r="C41" s="334">
        <f>K31</f>
        <v>0</v>
      </c>
      <c r="D41" s="333" t="s">
        <v>0</v>
      </c>
      <c r="E41" s="335">
        <f>I31</f>
        <v>0</v>
      </c>
      <c r="F41" s="334">
        <f>K36</f>
        <v>0</v>
      </c>
      <c r="G41" s="333" t="s">
        <v>0</v>
      </c>
      <c r="H41" s="335">
        <f>I36</f>
        <v>0</v>
      </c>
      <c r="I41" s="441"/>
      <c r="J41" s="442"/>
      <c r="K41" s="443"/>
      <c r="L41" s="334">
        <f>AK36</f>
        <v>0</v>
      </c>
      <c r="M41" s="333" t="s">
        <v>0</v>
      </c>
      <c r="N41" s="335">
        <f>AI36</f>
        <v>0</v>
      </c>
      <c r="O41" s="387">
        <f>L42+F42+C42</f>
        <v>123</v>
      </c>
      <c r="P41" s="389" t="s">
        <v>0</v>
      </c>
      <c r="Q41" s="391">
        <f>N42+H42+E42</f>
        <v>141</v>
      </c>
      <c r="R41" s="411"/>
      <c r="S41" s="412"/>
      <c r="T41" s="413"/>
      <c r="U41" s="7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284"/>
      <c r="AM41" s="284"/>
      <c r="AN41" s="284"/>
      <c r="AO41" s="89"/>
    </row>
    <row r="42" spans="1:45" ht="19.899999999999999" customHeight="1" thickBot="1" x14ac:dyDescent="0.3">
      <c r="A42" s="447"/>
      <c r="B42" s="366"/>
      <c r="C42" s="336">
        <f>SUM(C39:C41)</f>
        <v>37</v>
      </c>
      <c r="D42" s="337" t="s">
        <v>0</v>
      </c>
      <c r="E42" s="338">
        <f>SUM(E39:E41)</f>
        <v>50</v>
      </c>
      <c r="F42" s="336">
        <f>SUM(F39:F41)</f>
        <v>48</v>
      </c>
      <c r="G42" s="337" t="s">
        <v>0</v>
      </c>
      <c r="H42" s="338">
        <f>SUM(H39:H41)</f>
        <v>41</v>
      </c>
      <c r="I42" s="444"/>
      <c r="J42" s="445"/>
      <c r="K42" s="446"/>
      <c r="L42" s="336">
        <f>SUM(L39:L41)</f>
        <v>38</v>
      </c>
      <c r="M42" s="337" t="s">
        <v>0</v>
      </c>
      <c r="N42" s="338">
        <f>SUM(N39:N41)</f>
        <v>50</v>
      </c>
      <c r="O42" s="392"/>
      <c r="P42" s="393"/>
      <c r="Q42" s="394"/>
      <c r="R42" s="411"/>
      <c r="S42" s="412"/>
      <c r="T42" s="413"/>
      <c r="U42" s="7"/>
      <c r="AL42" s="285"/>
      <c r="AM42" s="285"/>
      <c r="AN42" s="285"/>
    </row>
    <row r="43" spans="1:45" ht="31.5" customHeight="1" thickBot="1" x14ac:dyDescent="0.3">
      <c r="A43" s="7"/>
      <c r="B43" s="364" t="str">
        <f>'seznam družstev'!B17</f>
        <v>VK UP Olomouc A</v>
      </c>
      <c r="C43" s="323">
        <f>N28</f>
        <v>2</v>
      </c>
      <c r="D43" s="324" t="s">
        <v>0</v>
      </c>
      <c r="E43" s="325">
        <f>L28</f>
        <v>0</v>
      </c>
      <c r="F43" s="323">
        <f>N33</f>
        <v>2</v>
      </c>
      <c r="G43" s="324" t="s">
        <v>0</v>
      </c>
      <c r="H43" s="325">
        <f>L33</f>
        <v>0</v>
      </c>
      <c r="I43" s="323">
        <f>N38</f>
        <v>2</v>
      </c>
      <c r="J43" s="324" t="s">
        <v>0</v>
      </c>
      <c r="K43" s="325">
        <f>L38</f>
        <v>0</v>
      </c>
      <c r="L43" s="438"/>
      <c r="M43" s="439"/>
      <c r="N43" s="440"/>
      <c r="O43" s="386">
        <f>I43+F43+C43</f>
        <v>6</v>
      </c>
      <c r="P43" s="388" t="s">
        <v>0</v>
      </c>
      <c r="Q43" s="390">
        <f>K43+H43+E43</f>
        <v>0</v>
      </c>
      <c r="R43" s="411">
        <f>O43</f>
        <v>6</v>
      </c>
      <c r="S43" s="412">
        <f>O46/Q46</f>
        <v>1.5957446808510638</v>
      </c>
      <c r="T43" s="413">
        <v>1</v>
      </c>
      <c r="U43" s="7"/>
      <c r="AL43" s="285"/>
      <c r="AM43" s="285"/>
      <c r="AN43" s="285"/>
    </row>
    <row r="44" spans="1:45" ht="21" customHeight="1" thickBot="1" x14ac:dyDescent="0.3">
      <c r="A44" s="7"/>
      <c r="B44" s="365"/>
      <c r="C44" s="326">
        <f>N29</f>
        <v>25</v>
      </c>
      <c r="D44" s="327" t="s">
        <v>0</v>
      </c>
      <c r="E44" s="328">
        <f>L29</f>
        <v>15</v>
      </c>
      <c r="F44" s="326">
        <f>N34</f>
        <v>25</v>
      </c>
      <c r="G44" s="327" t="s">
        <v>0</v>
      </c>
      <c r="H44" s="328">
        <f>L34</f>
        <v>16</v>
      </c>
      <c r="I44" s="326">
        <f>N39</f>
        <v>25</v>
      </c>
      <c r="J44" s="327" t="s">
        <v>0</v>
      </c>
      <c r="K44" s="328">
        <f>L39</f>
        <v>14</v>
      </c>
      <c r="L44" s="441"/>
      <c r="M44" s="442"/>
      <c r="N44" s="443"/>
      <c r="O44" s="387"/>
      <c r="P44" s="389"/>
      <c r="Q44" s="391"/>
      <c r="R44" s="411"/>
      <c r="S44" s="412"/>
      <c r="T44" s="413"/>
      <c r="U44" s="7"/>
      <c r="AL44" s="285"/>
      <c r="AM44" s="285"/>
      <c r="AN44" s="285"/>
      <c r="AS44" s="56"/>
    </row>
    <row r="45" spans="1:45" ht="29.25" customHeight="1" thickBot="1" x14ac:dyDescent="0.3">
      <c r="A45" s="7"/>
      <c r="B45" s="365"/>
      <c r="C45" s="330">
        <f>N30</f>
        <v>25</v>
      </c>
      <c r="D45" s="331" t="s">
        <v>0</v>
      </c>
      <c r="E45" s="332">
        <f>L30</f>
        <v>16</v>
      </c>
      <c r="F45" s="330">
        <f>N35</f>
        <v>25</v>
      </c>
      <c r="G45" s="331" t="s">
        <v>0</v>
      </c>
      <c r="H45" s="332">
        <f>L35</f>
        <v>9</v>
      </c>
      <c r="I45" s="330">
        <f>N40</f>
        <v>25</v>
      </c>
      <c r="J45" s="331" t="s">
        <v>0</v>
      </c>
      <c r="K45" s="332">
        <f>L40</f>
        <v>24</v>
      </c>
      <c r="L45" s="441"/>
      <c r="M45" s="442"/>
      <c r="N45" s="443"/>
      <c r="O45" s="387"/>
      <c r="P45" s="389"/>
      <c r="Q45" s="391"/>
      <c r="R45" s="411"/>
      <c r="S45" s="412"/>
      <c r="T45" s="413"/>
      <c r="U45" s="7"/>
      <c r="AL45" s="285"/>
      <c r="AM45" s="285"/>
      <c r="AN45" s="285"/>
      <c r="AS45" s="59"/>
    </row>
    <row r="46" spans="1:45" ht="28.5" customHeight="1" thickBot="1" x14ac:dyDescent="0.3">
      <c r="A46" s="447">
        <v>1</v>
      </c>
      <c r="B46" s="365"/>
      <c r="C46" s="334">
        <f>N31</f>
        <v>0</v>
      </c>
      <c r="D46" s="333" t="s">
        <v>0</v>
      </c>
      <c r="E46" s="335">
        <f>L31</f>
        <v>0</v>
      </c>
      <c r="F46" s="334">
        <f>N36</f>
        <v>0</v>
      </c>
      <c r="G46" s="333" t="s">
        <v>0</v>
      </c>
      <c r="H46" s="335">
        <f>L36</f>
        <v>0</v>
      </c>
      <c r="I46" s="334">
        <f>N41</f>
        <v>0</v>
      </c>
      <c r="J46" s="333" t="s">
        <v>0</v>
      </c>
      <c r="K46" s="335">
        <f>L41</f>
        <v>0</v>
      </c>
      <c r="L46" s="441"/>
      <c r="M46" s="442"/>
      <c r="N46" s="443"/>
      <c r="O46" s="387">
        <f>I47+F47+C47</f>
        <v>150</v>
      </c>
      <c r="P46" s="389" t="s">
        <v>0</v>
      </c>
      <c r="Q46" s="391">
        <f>K47+H47+E47</f>
        <v>94</v>
      </c>
      <c r="R46" s="411"/>
      <c r="S46" s="412"/>
      <c r="T46" s="413"/>
      <c r="U46" s="7"/>
      <c r="AL46" s="285"/>
      <c r="AM46" s="285"/>
      <c r="AN46" s="285"/>
      <c r="AS46" s="59"/>
    </row>
    <row r="47" spans="1:45" ht="26.25" customHeight="1" thickBot="1" x14ac:dyDescent="0.3">
      <c r="A47" s="447"/>
      <c r="B47" s="366"/>
      <c r="C47" s="336">
        <f>SUM(C44:C46)</f>
        <v>50</v>
      </c>
      <c r="D47" s="337" t="s">
        <v>0</v>
      </c>
      <c r="E47" s="338">
        <f>SUM(E44:E46)</f>
        <v>31</v>
      </c>
      <c r="F47" s="336">
        <f>SUM(F44:F46)</f>
        <v>50</v>
      </c>
      <c r="G47" s="337" t="s">
        <v>0</v>
      </c>
      <c r="H47" s="338">
        <f>SUM(H44:H46)</f>
        <v>25</v>
      </c>
      <c r="I47" s="336">
        <f>SUM(I44:I46)</f>
        <v>50</v>
      </c>
      <c r="J47" s="337" t="s">
        <v>0</v>
      </c>
      <c r="K47" s="338">
        <f>SUM(K44:K46)</f>
        <v>38</v>
      </c>
      <c r="L47" s="444"/>
      <c r="M47" s="445"/>
      <c r="N47" s="446"/>
      <c r="O47" s="392"/>
      <c r="P47" s="393"/>
      <c r="Q47" s="394"/>
      <c r="R47" s="411"/>
      <c r="S47" s="412"/>
      <c r="T47" s="413"/>
      <c r="U47" s="7"/>
      <c r="AL47" s="285"/>
      <c r="AM47" s="285"/>
      <c r="AN47" s="285"/>
      <c r="AS47" s="74"/>
    </row>
    <row r="48" spans="1:45" ht="19.899999999999999" customHeight="1" thickBot="1" x14ac:dyDescent="0.45">
      <c r="A48" s="44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4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85"/>
      <c r="AM48" s="285"/>
      <c r="AN48" s="285"/>
      <c r="AO48" s="86"/>
      <c r="AP48">
        <v>1</v>
      </c>
    </row>
    <row r="49" spans="1:43" ht="19.899999999999999" customHeight="1" thickBot="1" x14ac:dyDescent="0.4">
      <c r="A49" s="447"/>
      <c r="B49" s="398" t="s">
        <v>60</v>
      </c>
      <c r="C49" s="418" t="str">
        <f>B51</f>
        <v>VK Raškovice A</v>
      </c>
      <c r="D49" s="419"/>
      <c r="E49" s="420"/>
      <c r="F49" s="401" t="str">
        <f>B56</f>
        <v>VK Polanka B</v>
      </c>
      <c r="G49" s="401"/>
      <c r="H49" s="401"/>
      <c r="I49" s="401" t="str">
        <f>B61</f>
        <v>VK UP Olomouc B</v>
      </c>
      <c r="J49" s="401"/>
      <c r="K49" s="401"/>
      <c r="L49" s="404" t="s">
        <v>1</v>
      </c>
      <c r="M49" s="401"/>
      <c r="N49" s="405"/>
      <c r="O49" s="364" t="s">
        <v>3</v>
      </c>
      <c r="P49" s="416" t="s">
        <v>4</v>
      </c>
      <c r="Q49" s="416" t="s">
        <v>5</v>
      </c>
      <c r="R49" s="55"/>
      <c r="S49" s="7"/>
      <c r="T49" s="7"/>
      <c r="U49" s="7"/>
      <c r="V49" s="220" t="s">
        <v>72</v>
      </c>
      <c r="W49" s="384" t="s">
        <v>69</v>
      </c>
      <c r="X49" s="385"/>
      <c r="Y49" s="385"/>
      <c r="Z49" s="376" t="s">
        <v>1</v>
      </c>
      <c r="AA49" s="377"/>
      <c r="AB49" s="378"/>
      <c r="AC49" s="376" t="s">
        <v>8</v>
      </c>
      <c r="AD49" s="377"/>
      <c r="AE49" s="378"/>
      <c r="AF49" s="376" t="s">
        <v>9</v>
      </c>
      <c r="AG49" s="377"/>
      <c r="AH49" s="378"/>
      <c r="AI49" s="376" t="s">
        <v>10</v>
      </c>
      <c r="AJ49" s="377"/>
      <c r="AK49" s="378"/>
      <c r="AL49" s="379" t="s">
        <v>2</v>
      </c>
      <c r="AM49" s="380"/>
      <c r="AN49" s="381"/>
      <c r="AO49" s="90" t="s">
        <v>56</v>
      </c>
      <c r="AP49" s="57" t="s">
        <v>58</v>
      </c>
      <c r="AQ49" s="58" t="s">
        <v>59</v>
      </c>
    </row>
    <row r="50" spans="1:43" ht="19.899999999999999" customHeight="1" thickBot="1" x14ac:dyDescent="0.35">
      <c r="A50" s="447"/>
      <c r="B50" s="399"/>
      <c r="C50" s="421"/>
      <c r="D50" s="422"/>
      <c r="E50" s="423"/>
      <c r="F50" s="403"/>
      <c r="G50" s="403"/>
      <c r="H50" s="403"/>
      <c r="I50" s="403"/>
      <c r="J50" s="403"/>
      <c r="K50" s="403"/>
      <c r="L50" s="395" t="s">
        <v>2</v>
      </c>
      <c r="M50" s="396"/>
      <c r="N50" s="397"/>
      <c r="O50" s="366"/>
      <c r="P50" s="416"/>
      <c r="Q50" s="416"/>
      <c r="R50" s="55"/>
      <c r="S50" s="7"/>
      <c r="T50" s="7"/>
      <c r="U50" s="7"/>
      <c r="V50" s="137" t="s">
        <v>25</v>
      </c>
      <c r="W50" s="302" t="str">
        <f>B51</f>
        <v>VK Raškovice A</v>
      </c>
      <c r="X50" s="303" t="s">
        <v>6</v>
      </c>
      <c r="Y50" s="304" t="str">
        <f>B56</f>
        <v>VK Polanka B</v>
      </c>
      <c r="Z50" s="221">
        <v>2</v>
      </c>
      <c r="AA50" s="222" t="s">
        <v>0</v>
      </c>
      <c r="AB50" s="223">
        <v>0</v>
      </c>
      <c r="AC50" s="60">
        <v>25</v>
      </c>
      <c r="AD50" s="61" t="s">
        <v>0</v>
      </c>
      <c r="AE50" s="62">
        <v>10</v>
      </c>
      <c r="AF50" s="60">
        <v>25</v>
      </c>
      <c r="AG50" s="61" t="s">
        <v>0</v>
      </c>
      <c r="AH50" s="65">
        <v>17</v>
      </c>
      <c r="AI50" s="66"/>
      <c r="AJ50" s="61" t="s">
        <v>0</v>
      </c>
      <c r="AK50" s="65"/>
      <c r="AL50" s="66">
        <f>AC50+AF50+AI50</f>
        <v>50</v>
      </c>
      <c r="AM50" s="61" t="s">
        <v>0</v>
      </c>
      <c r="AN50" s="62">
        <f>AE50+AH50+AK50</f>
        <v>27</v>
      </c>
      <c r="AO50" s="278" t="s">
        <v>65</v>
      </c>
      <c r="AP50" s="67">
        <v>2</v>
      </c>
      <c r="AQ50" s="68" t="s">
        <v>106</v>
      </c>
    </row>
    <row r="51" spans="1:43" ht="19.899999999999999" customHeight="1" thickBot="1" x14ac:dyDescent="0.35">
      <c r="A51" s="447">
        <v>2</v>
      </c>
      <c r="B51" s="424" t="str">
        <f>'seznam družstev'!B7</f>
        <v>VK Raškovice A</v>
      </c>
      <c r="C51" s="427"/>
      <c r="D51" s="428"/>
      <c r="E51" s="429"/>
      <c r="F51" s="323">
        <f>Z50</f>
        <v>2</v>
      </c>
      <c r="G51" s="324" t="s">
        <v>0</v>
      </c>
      <c r="H51" s="325">
        <f>AB50</f>
        <v>0</v>
      </c>
      <c r="I51" s="323">
        <f>Z52</f>
        <v>1</v>
      </c>
      <c r="J51" s="324" t="s">
        <v>0</v>
      </c>
      <c r="K51" s="325">
        <f>AB52</f>
        <v>1</v>
      </c>
      <c r="L51" s="386">
        <f>F51+I51</f>
        <v>3</v>
      </c>
      <c r="M51" s="388" t="s">
        <v>0</v>
      </c>
      <c r="N51" s="390">
        <f>H51+K51</f>
        <v>1</v>
      </c>
      <c r="O51" s="411">
        <f>L51</f>
        <v>3</v>
      </c>
      <c r="P51" s="412">
        <f>L54/N54</f>
        <v>1.2608695652173914</v>
      </c>
      <c r="Q51" s="436">
        <v>2</v>
      </c>
      <c r="R51" s="55"/>
      <c r="S51" s="7"/>
      <c r="T51" s="7"/>
      <c r="U51" s="7"/>
      <c r="V51" s="115" t="s">
        <v>26</v>
      </c>
      <c r="W51" s="305" t="str">
        <f>B56</f>
        <v>VK Polanka B</v>
      </c>
      <c r="X51" s="306" t="s">
        <v>6</v>
      </c>
      <c r="Y51" s="307" t="str">
        <f>B61</f>
        <v>VK UP Olomouc B</v>
      </c>
      <c r="Z51" s="69">
        <v>0</v>
      </c>
      <c r="AA51" s="105" t="s">
        <v>0</v>
      </c>
      <c r="AB51" s="70">
        <v>2</v>
      </c>
      <c r="AC51" s="69">
        <v>10</v>
      </c>
      <c r="AD51" s="105" t="s">
        <v>0</v>
      </c>
      <c r="AE51" s="104">
        <v>25</v>
      </c>
      <c r="AF51" s="69">
        <v>8</v>
      </c>
      <c r="AG51" s="105" t="s">
        <v>0</v>
      </c>
      <c r="AH51" s="70">
        <v>25</v>
      </c>
      <c r="AI51" s="71"/>
      <c r="AJ51" s="105" t="s">
        <v>0</v>
      </c>
      <c r="AK51" s="70"/>
      <c r="AL51" s="66">
        <f>AC51+AF51+AI51</f>
        <v>18</v>
      </c>
      <c r="AM51" s="105" t="s">
        <v>0</v>
      </c>
      <c r="AN51" s="62">
        <f>AE51+AH51+AK51</f>
        <v>50</v>
      </c>
      <c r="AO51" s="317" t="s">
        <v>66</v>
      </c>
      <c r="AP51" s="72">
        <v>2</v>
      </c>
      <c r="AQ51" s="73" t="s">
        <v>107</v>
      </c>
    </row>
    <row r="52" spans="1:43" ht="19.899999999999999" customHeight="1" thickBot="1" x14ac:dyDescent="0.35">
      <c r="A52" s="447"/>
      <c r="B52" s="425"/>
      <c r="C52" s="430"/>
      <c r="D52" s="431"/>
      <c r="E52" s="432"/>
      <c r="F52" s="326">
        <f>AC50</f>
        <v>25</v>
      </c>
      <c r="G52" s="327" t="s">
        <v>0</v>
      </c>
      <c r="H52" s="328">
        <f>AE50</f>
        <v>10</v>
      </c>
      <c r="I52" s="326">
        <f>AC52</f>
        <v>25</v>
      </c>
      <c r="J52" s="329" t="s">
        <v>0</v>
      </c>
      <c r="K52" s="328">
        <f>AE52</f>
        <v>17</v>
      </c>
      <c r="L52" s="387"/>
      <c r="M52" s="389"/>
      <c r="N52" s="391"/>
      <c r="O52" s="411"/>
      <c r="P52" s="412"/>
      <c r="Q52" s="436"/>
      <c r="R52" s="55"/>
      <c r="S52" s="7"/>
      <c r="T52" s="7"/>
      <c r="U52" s="7"/>
      <c r="V52" s="116" t="s">
        <v>27</v>
      </c>
      <c r="W52" s="308" t="str">
        <f>B51</f>
        <v>VK Raškovice A</v>
      </c>
      <c r="X52" s="261" t="s">
        <v>6</v>
      </c>
      <c r="Y52" s="309" t="str">
        <f>B61</f>
        <v>VK UP Olomouc B</v>
      </c>
      <c r="Z52" s="75">
        <v>1</v>
      </c>
      <c r="AA52" s="76" t="s">
        <v>0</v>
      </c>
      <c r="AB52" s="80">
        <v>1</v>
      </c>
      <c r="AC52" s="75">
        <v>25</v>
      </c>
      <c r="AD52" s="76" t="s">
        <v>0</v>
      </c>
      <c r="AE52" s="77">
        <v>17</v>
      </c>
      <c r="AF52" s="75">
        <v>12</v>
      </c>
      <c r="AG52" s="76" t="s">
        <v>0</v>
      </c>
      <c r="AH52" s="80">
        <v>25</v>
      </c>
      <c r="AI52" s="81"/>
      <c r="AJ52" s="76" t="s">
        <v>0</v>
      </c>
      <c r="AK52" s="80"/>
      <c r="AL52" s="82">
        <f>AC52+AF52+AI52</f>
        <v>37</v>
      </c>
      <c r="AM52" s="76" t="s">
        <v>0</v>
      </c>
      <c r="AN52" s="83">
        <f>AE52+AH52+AK52</f>
        <v>42</v>
      </c>
      <c r="AO52" s="320" t="s">
        <v>94</v>
      </c>
      <c r="AP52" s="322">
        <v>3</v>
      </c>
      <c r="AQ52" s="84" t="s">
        <v>107</v>
      </c>
    </row>
    <row r="53" spans="1:43" ht="19.899999999999999" customHeight="1" thickBot="1" x14ac:dyDescent="0.3">
      <c r="A53" s="447"/>
      <c r="B53" s="425"/>
      <c r="C53" s="430"/>
      <c r="D53" s="431"/>
      <c r="E53" s="432"/>
      <c r="F53" s="330">
        <f>AF50</f>
        <v>25</v>
      </c>
      <c r="G53" s="331" t="s">
        <v>0</v>
      </c>
      <c r="H53" s="332">
        <f>AH50</f>
        <v>17</v>
      </c>
      <c r="I53" s="330">
        <f>AF52</f>
        <v>12</v>
      </c>
      <c r="J53" s="333" t="s">
        <v>0</v>
      </c>
      <c r="K53" s="332">
        <f>AH52</f>
        <v>25</v>
      </c>
      <c r="L53" s="387"/>
      <c r="M53" s="389"/>
      <c r="N53" s="391"/>
      <c r="O53" s="411"/>
      <c r="P53" s="412"/>
      <c r="Q53" s="436"/>
      <c r="R53" s="55"/>
      <c r="S53" s="85"/>
      <c r="T53" s="86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7"/>
      <c r="AO53" s="86"/>
    </row>
    <row r="54" spans="1:43" ht="19.899999999999999" customHeight="1" thickBot="1" x14ac:dyDescent="0.3">
      <c r="A54" s="447"/>
      <c r="B54" s="425"/>
      <c r="C54" s="430"/>
      <c r="D54" s="431"/>
      <c r="E54" s="432"/>
      <c r="F54" s="334">
        <f>AI50</f>
        <v>0</v>
      </c>
      <c r="G54" s="333" t="s">
        <v>0</v>
      </c>
      <c r="H54" s="335">
        <f>AK50</f>
        <v>0</v>
      </c>
      <c r="I54" s="334">
        <f>AI52</f>
        <v>0</v>
      </c>
      <c r="J54" s="333" t="s">
        <v>0</v>
      </c>
      <c r="K54" s="335">
        <f>AK52</f>
        <v>0</v>
      </c>
      <c r="L54" s="457">
        <f>F55+I55</f>
        <v>87</v>
      </c>
      <c r="M54" s="459" t="s">
        <v>0</v>
      </c>
      <c r="N54" s="461">
        <f>H55+K55</f>
        <v>69</v>
      </c>
      <c r="O54" s="411"/>
      <c r="P54" s="412"/>
      <c r="Q54" s="436"/>
      <c r="R54" s="55"/>
      <c r="S54" s="7"/>
      <c r="T54" s="7"/>
      <c r="U54" s="7"/>
    </row>
    <row r="55" spans="1:43" ht="19.899999999999999" customHeight="1" thickBot="1" x14ac:dyDescent="0.3">
      <c r="A55" s="447"/>
      <c r="B55" s="426"/>
      <c r="C55" s="433"/>
      <c r="D55" s="434"/>
      <c r="E55" s="435"/>
      <c r="F55" s="323">
        <f>SUM(F52:F54)</f>
        <v>50</v>
      </c>
      <c r="G55" s="324" t="s">
        <v>0</v>
      </c>
      <c r="H55" s="325">
        <f>SUM(H52:H54)</f>
        <v>27</v>
      </c>
      <c r="I55" s="323">
        <f>SUM(I52:I54)</f>
        <v>37</v>
      </c>
      <c r="J55" s="324" t="s">
        <v>0</v>
      </c>
      <c r="K55" s="325">
        <f>SUM(K52:K54)</f>
        <v>42</v>
      </c>
      <c r="L55" s="458"/>
      <c r="M55" s="460"/>
      <c r="N55" s="462"/>
      <c r="O55" s="411"/>
      <c r="P55" s="412"/>
      <c r="Q55" s="436"/>
      <c r="R55" s="55"/>
      <c r="S55" s="7"/>
      <c r="T55" s="7"/>
      <c r="U55" s="7"/>
    </row>
    <row r="56" spans="1:43" ht="19.899999999999999" customHeight="1" thickBot="1" x14ac:dyDescent="0.3">
      <c r="A56" s="447">
        <v>3</v>
      </c>
      <c r="B56" s="424" t="str">
        <f>'seznam družstev'!B10</f>
        <v>VK Polanka B</v>
      </c>
      <c r="C56" s="323">
        <f>H51</f>
        <v>0</v>
      </c>
      <c r="D56" s="324" t="s">
        <v>0</v>
      </c>
      <c r="E56" s="325">
        <f>F51</f>
        <v>2</v>
      </c>
      <c r="F56" s="427"/>
      <c r="G56" s="428"/>
      <c r="H56" s="429"/>
      <c r="I56" s="323">
        <f>Z51</f>
        <v>0</v>
      </c>
      <c r="J56" s="324" t="s">
        <v>0</v>
      </c>
      <c r="K56" s="325">
        <f>AB51</f>
        <v>2</v>
      </c>
      <c r="L56" s="386">
        <f>I56+C56</f>
        <v>0</v>
      </c>
      <c r="M56" s="388" t="s">
        <v>0</v>
      </c>
      <c r="N56" s="390">
        <f>K56+E56</f>
        <v>4</v>
      </c>
      <c r="O56" s="411">
        <f>L56</f>
        <v>0</v>
      </c>
      <c r="P56" s="412">
        <f>L59/N59</f>
        <v>0.45</v>
      </c>
      <c r="Q56" s="436">
        <v>3</v>
      </c>
      <c r="R56" s="55"/>
      <c r="S56" s="7"/>
      <c r="T56" s="7"/>
      <c r="U56" s="7"/>
    </row>
    <row r="57" spans="1:43" ht="19.899999999999999" customHeight="1" thickBot="1" x14ac:dyDescent="0.3">
      <c r="A57" s="447"/>
      <c r="B57" s="425"/>
      <c r="C57" s="326">
        <f>H52</f>
        <v>10</v>
      </c>
      <c r="D57" s="327" t="s">
        <v>0</v>
      </c>
      <c r="E57" s="328">
        <f>F52</f>
        <v>25</v>
      </c>
      <c r="F57" s="430"/>
      <c r="G57" s="431"/>
      <c r="H57" s="432"/>
      <c r="I57" s="326">
        <f>AC51</f>
        <v>10</v>
      </c>
      <c r="J57" s="329" t="s">
        <v>0</v>
      </c>
      <c r="K57" s="328">
        <f>AE51</f>
        <v>25</v>
      </c>
      <c r="L57" s="387"/>
      <c r="M57" s="389"/>
      <c r="N57" s="391"/>
      <c r="O57" s="411"/>
      <c r="P57" s="412"/>
      <c r="Q57" s="436"/>
      <c r="R57" s="55"/>
      <c r="S57" s="7"/>
      <c r="T57" s="7"/>
      <c r="U57" s="7"/>
    </row>
    <row r="58" spans="1:43" ht="19.899999999999999" customHeight="1" thickBot="1" x14ac:dyDescent="0.3">
      <c r="A58" s="447"/>
      <c r="B58" s="425"/>
      <c r="C58" s="330">
        <f>H53</f>
        <v>17</v>
      </c>
      <c r="D58" s="331" t="s">
        <v>0</v>
      </c>
      <c r="E58" s="332">
        <f>F53</f>
        <v>25</v>
      </c>
      <c r="F58" s="430"/>
      <c r="G58" s="431"/>
      <c r="H58" s="432"/>
      <c r="I58" s="330">
        <f>AF51</f>
        <v>8</v>
      </c>
      <c r="J58" s="331" t="s">
        <v>0</v>
      </c>
      <c r="K58" s="332">
        <f>AH51</f>
        <v>25</v>
      </c>
      <c r="L58" s="387"/>
      <c r="M58" s="389"/>
      <c r="N58" s="391"/>
      <c r="O58" s="411"/>
      <c r="P58" s="412"/>
      <c r="Q58" s="436"/>
      <c r="R58" s="55"/>
      <c r="S58" s="85"/>
      <c r="T58" s="86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7"/>
      <c r="AO58" s="86"/>
    </row>
    <row r="59" spans="1:43" ht="19.899999999999999" customHeight="1" thickBot="1" x14ac:dyDescent="0.3">
      <c r="A59" s="447"/>
      <c r="B59" s="425"/>
      <c r="C59" s="334">
        <f>H54</f>
        <v>0</v>
      </c>
      <c r="D59" s="333" t="s">
        <v>0</v>
      </c>
      <c r="E59" s="335">
        <f>F54</f>
        <v>0</v>
      </c>
      <c r="F59" s="430"/>
      <c r="G59" s="431"/>
      <c r="H59" s="432"/>
      <c r="I59" s="334">
        <f>AI51</f>
        <v>0</v>
      </c>
      <c r="J59" s="329" t="s">
        <v>0</v>
      </c>
      <c r="K59" s="335">
        <f>AK51</f>
        <v>0</v>
      </c>
      <c r="L59" s="387">
        <f>I60+C60</f>
        <v>45</v>
      </c>
      <c r="M59" s="389" t="s">
        <v>0</v>
      </c>
      <c r="N59" s="391">
        <f>K60+E60</f>
        <v>100</v>
      </c>
      <c r="O59" s="411"/>
      <c r="P59" s="412"/>
      <c r="Q59" s="436"/>
      <c r="R59" s="55"/>
      <c r="S59" s="85"/>
      <c r="T59" s="86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7"/>
      <c r="AO59" s="86"/>
    </row>
    <row r="60" spans="1:43" ht="19.899999999999999" customHeight="1" thickBot="1" x14ac:dyDescent="0.3">
      <c r="A60" s="447"/>
      <c r="B60" s="426"/>
      <c r="C60" s="323">
        <f>SUM(C57:C59)</f>
        <v>27</v>
      </c>
      <c r="D60" s="324" t="s">
        <v>0</v>
      </c>
      <c r="E60" s="325">
        <f>SUM(E57:E59)</f>
        <v>50</v>
      </c>
      <c r="F60" s="433"/>
      <c r="G60" s="434"/>
      <c r="H60" s="435"/>
      <c r="I60" s="323">
        <f>SUM(I57:I59)</f>
        <v>18</v>
      </c>
      <c r="J60" s="324" t="s">
        <v>0</v>
      </c>
      <c r="K60" s="325">
        <f>SUM(K57:K59)</f>
        <v>50</v>
      </c>
      <c r="L60" s="392"/>
      <c r="M60" s="393"/>
      <c r="N60" s="394"/>
      <c r="O60" s="411"/>
      <c r="P60" s="412"/>
      <c r="Q60" s="436"/>
      <c r="R60" s="55"/>
      <c r="S60" s="85"/>
      <c r="T60" s="85"/>
      <c r="U60" s="85"/>
      <c r="V60" s="85"/>
    </row>
    <row r="61" spans="1:43" ht="23.25" customHeight="1" thickBot="1" x14ac:dyDescent="0.3">
      <c r="A61" s="97"/>
      <c r="B61" s="424" t="str">
        <f>'seznam družstev'!B16</f>
        <v>VK UP Olomouc B</v>
      </c>
      <c r="C61" s="323">
        <f>K51</f>
        <v>1</v>
      </c>
      <c r="D61" s="324" t="s">
        <v>0</v>
      </c>
      <c r="E61" s="325">
        <f>I51</f>
        <v>1</v>
      </c>
      <c r="F61" s="323">
        <f>K56</f>
        <v>2</v>
      </c>
      <c r="G61" s="324" t="s">
        <v>0</v>
      </c>
      <c r="H61" s="325">
        <f>I56</f>
        <v>0</v>
      </c>
      <c r="I61" s="427"/>
      <c r="J61" s="428"/>
      <c r="K61" s="429"/>
      <c r="L61" s="386">
        <f>F61+C61</f>
        <v>3</v>
      </c>
      <c r="M61" s="388" t="s">
        <v>0</v>
      </c>
      <c r="N61" s="390">
        <f>+H61+E61</f>
        <v>1</v>
      </c>
      <c r="O61" s="411">
        <f>L61</f>
        <v>3</v>
      </c>
      <c r="P61" s="412">
        <f>L64/N64</f>
        <v>1.6727272727272726</v>
      </c>
      <c r="Q61" s="436">
        <v>1</v>
      </c>
      <c r="R61" s="55"/>
      <c r="S61" s="87"/>
      <c r="T61" s="87"/>
      <c r="U61" s="87"/>
      <c r="V61" s="87"/>
    </row>
    <row r="62" spans="1:43" ht="35.25" customHeight="1" thickBot="1" x14ac:dyDescent="0.3">
      <c r="B62" s="425"/>
      <c r="C62" s="326">
        <f>K52</f>
        <v>17</v>
      </c>
      <c r="D62" s="327" t="s">
        <v>0</v>
      </c>
      <c r="E62" s="328">
        <f>I52</f>
        <v>25</v>
      </c>
      <c r="F62" s="326">
        <f>K57</f>
        <v>25</v>
      </c>
      <c r="G62" s="327" t="s">
        <v>0</v>
      </c>
      <c r="H62" s="328">
        <f>I57</f>
        <v>10</v>
      </c>
      <c r="I62" s="430"/>
      <c r="J62" s="431"/>
      <c r="K62" s="432"/>
      <c r="L62" s="387"/>
      <c r="M62" s="389"/>
      <c r="N62" s="391"/>
      <c r="O62" s="411"/>
      <c r="P62" s="412"/>
      <c r="Q62" s="436"/>
      <c r="R62" s="55"/>
      <c r="S62" s="85"/>
      <c r="T62" s="85"/>
      <c r="U62" s="88"/>
      <c r="V62" s="88"/>
    </row>
    <row r="63" spans="1:43" ht="35.25" customHeight="1" thickBot="1" x14ac:dyDescent="0.3">
      <c r="B63" s="425"/>
      <c r="C63" s="330">
        <f>K53</f>
        <v>25</v>
      </c>
      <c r="D63" s="331" t="s">
        <v>0</v>
      </c>
      <c r="E63" s="332">
        <f>I53</f>
        <v>12</v>
      </c>
      <c r="F63" s="330">
        <f>K58</f>
        <v>25</v>
      </c>
      <c r="G63" s="331" t="s">
        <v>0</v>
      </c>
      <c r="H63" s="332">
        <f>I58</f>
        <v>8</v>
      </c>
      <c r="I63" s="430"/>
      <c r="J63" s="431"/>
      <c r="K63" s="432"/>
      <c r="L63" s="387"/>
      <c r="M63" s="389"/>
      <c r="N63" s="391"/>
      <c r="O63" s="411"/>
      <c r="P63" s="412"/>
      <c r="Q63" s="436"/>
      <c r="R63" s="55"/>
      <c r="S63" s="85"/>
      <c r="T63" s="85"/>
      <c r="U63" s="88"/>
      <c r="V63" s="88"/>
    </row>
    <row r="64" spans="1:43" ht="33" customHeight="1" thickBot="1" x14ac:dyDescent="0.3">
      <c r="B64" s="425"/>
      <c r="C64" s="334">
        <f>K54</f>
        <v>0</v>
      </c>
      <c r="D64" s="333" t="s">
        <v>0</v>
      </c>
      <c r="E64" s="335">
        <f>I54</f>
        <v>0</v>
      </c>
      <c r="F64" s="334">
        <f>K59</f>
        <v>0</v>
      </c>
      <c r="G64" s="333" t="s">
        <v>0</v>
      </c>
      <c r="H64" s="335">
        <f>I59</f>
        <v>0</v>
      </c>
      <c r="I64" s="430"/>
      <c r="J64" s="431"/>
      <c r="K64" s="432"/>
      <c r="L64" s="387">
        <f>C65+F65</f>
        <v>92</v>
      </c>
      <c r="M64" s="389" t="s">
        <v>0</v>
      </c>
      <c r="N64" s="391">
        <f>H65+E65</f>
        <v>55</v>
      </c>
      <c r="O64" s="411"/>
      <c r="P64" s="412"/>
      <c r="Q64" s="436"/>
      <c r="R64" s="55"/>
      <c r="S64" s="85"/>
      <c r="T64" s="85"/>
      <c r="U64" s="88"/>
      <c r="V64" s="88"/>
      <c r="W64" s="85"/>
      <c r="X64" s="85"/>
      <c r="Y64" s="7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91"/>
    </row>
    <row r="65" spans="2:43" ht="35.25" customHeight="1" thickBot="1" x14ac:dyDescent="0.3">
      <c r="B65" s="426"/>
      <c r="C65" s="323">
        <f>SUM(C62:C64)</f>
        <v>42</v>
      </c>
      <c r="D65" s="324" t="s">
        <v>0</v>
      </c>
      <c r="E65" s="325">
        <f>SUM(E62:E64)</f>
        <v>37</v>
      </c>
      <c r="F65" s="323">
        <f>SUM(F62:F64)</f>
        <v>50</v>
      </c>
      <c r="G65" s="324" t="s">
        <v>0</v>
      </c>
      <c r="H65" s="325">
        <f>SUM(H62:H64)</f>
        <v>18</v>
      </c>
      <c r="I65" s="433"/>
      <c r="J65" s="434"/>
      <c r="K65" s="435"/>
      <c r="L65" s="392"/>
      <c r="M65" s="393"/>
      <c r="N65" s="394"/>
      <c r="O65" s="411"/>
      <c r="P65" s="412"/>
      <c r="Q65" s="436"/>
      <c r="R65" s="55"/>
      <c r="S65" s="85"/>
      <c r="T65" s="85"/>
      <c r="U65" s="88"/>
      <c r="V65" s="88"/>
      <c r="W65" s="85"/>
      <c r="X65" s="85"/>
      <c r="Y65" s="7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91"/>
    </row>
    <row r="66" spans="2:43" ht="19.899999999999999" customHeight="1" thickBot="1" x14ac:dyDescent="0.3">
      <c r="B66" s="7"/>
      <c r="C66" s="7"/>
      <c r="D66" s="7"/>
      <c r="E66" s="7"/>
      <c r="F66" s="7"/>
      <c r="G66" s="88"/>
      <c r="H66" s="7"/>
      <c r="I66" s="7"/>
      <c r="J66" s="7"/>
      <c r="K66" s="7"/>
      <c r="L66" s="7"/>
      <c r="M66" s="88"/>
      <c r="N66" s="7"/>
      <c r="O66" s="7"/>
      <c r="P66" s="7"/>
      <c r="Q66" s="7"/>
      <c r="R66" s="7"/>
      <c r="S66" s="7"/>
      <c r="T66" s="7"/>
      <c r="U66" s="7"/>
    </row>
    <row r="67" spans="2:43" ht="19.899999999999999" customHeight="1" thickBot="1" x14ac:dyDescent="0.4">
      <c r="B67" s="398" t="s">
        <v>63</v>
      </c>
      <c r="C67" s="418" t="str">
        <f>B69</f>
        <v>SVK Nový Jičín A</v>
      </c>
      <c r="D67" s="419"/>
      <c r="E67" s="420"/>
      <c r="F67" s="401" t="str">
        <f>B74</f>
        <v xml:space="preserve">VAM Olomouc </v>
      </c>
      <c r="G67" s="401"/>
      <c r="H67" s="401"/>
      <c r="I67" s="401" t="str">
        <f>B79</f>
        <v>TJ Sokol Frýdek-Místek B</v>
      </c>
      <c r="J67" s="401"/>
      <c r="K67" s="401"/>
      <c r="L67" s="404" t="s">
        <v>1</v>
      </c>
      <c r="M67" s="401"/>
      <c r="N67" s="405"/>
      <c r="O67" s="364" t="s">
        <v>3</v>
      </c>
      <c r="P67" s="416" t="s">
        <v>4</v>
      </c>
      <c r="Q67" s="416" t="s">
        <v>5</v>
      </c>
      <c r="R67" s="55"/>
      <c r="S67" s="7"/>
      <c r="T67" s="7"/>
      <c r="U67" s="7"/>
      <c r="V67" s="289" t="s">
        <v>72</v>
      </c>
      <c r="W67" s="382" t="s">
        <v>70</v>
      </c>
      <c r="X67" s="383"/>
      <c r="Y67" s="383"/>
      <c r="Z67" s="376" t="s">
        <v>1</v>
      </c>
      <c r="AA67" s="377"/>
      <c r="AB67" s="378"/>
      <c r="AC67" s="376" t="s">
        <v>8</v>
      </c>
      <c r="AD67" s="377"/>
      <c r="AE67" s="378"/>
      <c r="AF67" s="376" t="s">
        <v>9</v>
      </c>
      <c r="AG67" s="377"/>
      <c r="AH67" s="378"/>
      <c r="AI67" s="376" t="s">
        <v>10</v>
      </c>
      <c r="AJ67" s="377"/>
      <c r="AK67" s="378"/>
      <c r="AL67" s="376" t="s">
        <v>2</v>
      </c>
      <c r="AM67" s="377"/>
      <c r="AN67" s="378"/>
      <c r="AO67" s="310" t="s">
        <v>56</v>
      </c>
      <c r="AP67" s="57" t="s">
        <v>58</v>
      </c>
      <c r="AQ67" s="58" t="s">
        <v>59</v>
      </c>
    </row>
    <row r="68" spans="2:43" ht="19.899999999999999" customHeight="1" thickBot="1" x14ac:dyDescent="0.35">
      <c r="B68" s="399"/>
      <c r="C68" s="421"/>
      <c r="D68" s="422"/>
      <c r="E68" s="423"/>
      <c r="F68" s="403"/>
      <c r="G68" s="403"/>
      <c r="H68" s="403"/>
      <c r="I68" s="403"/>
      <c r="J68" s="403"/>
      <c r="K68" s="403"/>
      <c r="L68" s="395" t="s">
        <v>2</v>
      </c>
      <c r="M68" s="396"/>
      <c r="N68" s="397"/>
      <c r="O68" s="366"/>
      <c r="P68" s="416"/>
      <c r="Q68" s="416"/>
      <c r="R68" s="55"/>
      <c r="S68" s="7"/>
      <c r="T68" s="7"/>
      <c r="U68" s="7"/>
      <c r="V68" s="137" t="s">
        <v>28</v>
      </c>
      <c r="W68" s="302" t="str">
        <f>B69</f>
        <v>SVK Nový Jičín A</v>
      </c>
      <c r="X68" s="303" t="s">
        <v>6</v>
      </c>
      <c r="Y68" s="304" t="str">
        <f>B74</f>
        <v xml:space="preserve">VAM Olomouc </v>
      </c>
      <c r="Z68" s="221">
        <v>1</v>
      </c>
      <c r="AA68" s="222" t="s">
        <v>0</v>
      </c>
      <c r="AB68" s="223">
        <v>1</v>
      </c>
      <c r="AC68" s="60">
        <v>19</v>
      </c>
      <c r="AD68" s="61" t="s">
        <v>0</v>
      </c>
      <c r="AE68" s="62">
        <v>25</v>
      </c>
      <c r="AF68" s="60">
        <v>25</v>
      </c>
      <c r="AG68" s="61" t="s">
        <v>0</v>
      </c>
      <c r="AH68" s="65">
        <v>18</v>
      </c>
      <c r="AI68" s="66"/>
      <c r="AJ68" s="61" t="s">
        <v>0</v>
      </c>
      <c r="AK68" s="65"/>
      <c r="AL68" s="66">
        <f>AC68+AF68+AI68</f>
        <v>44</v>
      </c>
      <c r="AM68" s="61" t="s">
        <v>0</v>
      </c>
      <c r="AN68" s="62">
        <f>AE68+AH68+AK68</f>
        <v>43</v>
      </c>
      <c r="AO68" s="278" t="s">
        <v>65</v>
      </c>
      <c r="AP68" s="230">
        <v>2</v>
      </c>
      <c r="AQ68" s="68" t="s">
        <v>105</v>
      </c>
    </row>
    <row r="69" spans="2:43" ht="19.899999999999999" customHeight="1" thickBot="1" x14ac:dyDescent="0.35">
      <c r="B69" s="364" t="str">
        <f>'seznam družstev'!B6</f>
        <v>SVK Nový Jičín A</v>
      </c>
      <c r="C69" s="448"/>
      <c r="D69" s="449"/>
      <c r="E69" s="450"/>
      <c r="F69" s="323">
        <f>Z68</f>
        <v>1</v>
      </c>
      <c r="G69" s="324" t="s">
        <v>0</v>
      </c>
      <c r="H69" s="325">
        <f>AB68</f>
        <v>1</v>
      </c>
      <c r="I69" s="323">
        <f>Z70</f>
        <v>2</v>
      </c>
      <c r="J69" s="324" t="s">
        <v>0</v>
      </c>
      <c r="K69" s="325">
        <f>AB70</f>
        <v>0</v>
      </c>
      <c r="L69" s="386">
        <f>F69+I69</f>
        <v>3</v>
      </c>
      <c r="M69" s="388" t="s">
        <v>0</v>
      </c>
      <c r="N69" s="390">
        <f>H69+K69</f>
        <v>1</v>
      </c>
      <c r="O69" s="411">
        <f>L69</f>
        <v>3</v>
      </c>
      <c r="P69" s="412">
        <f>L72/N72</f>
        <v>1.540983606557377</v>
      </c>
      <c r="Q69" s="436">
        <v>1</v>
      </c>
      <c r="R69" s="55"/>
      <c r="S69" s="7"/>
      <c r="T69" s="7"/>
      <c r="U69" s="7"/>
      <c r="V69" s="115" t="s">
        <v>29</v>
      </c>
      <c r="W69" s="305" t="str">
        <f>B74</f>
        <v xml:space="preserve">VAM Olomouc </v>
      </c>
      <c r="X69" s="306" t="s">
        <v>6</v>
      </c>
      <c r="Y69" s="307" t="str">
        <f>B79</f>
        <v>TJ Sokol Frýdek-Místek B</v>
      </c>
      <c r="Z69" s="69">
        <v>2</v>
      </c>
      <c r="AA69" s="105" t="s">
        <v>0</v>
      </c>
      <c r="AB69" s="70">
        <v>0</v>
      </c>
      <c r="AC69" s="69">
        <v>25</v>
      </c>
      <c r="AD69" s="105" t="s">
        <v>0</v>
      </c>
      <c r="AE69" s="104">
        <v>21</v>
      </c>
      <c r="AF69" s="69">
        <v>25</v>
      </c>
      <c r="AG69" s="105" t="s">
        <v>0</v>
      </c>
      <c r="AH69" s="70">
        <v>17</v>
      </c>
      <c r="AI69" s="71"/>
      <c r="AJ69" s="105" t="s">
        <v>0</v>
      </c>
      <c r="AK69" s="70"/>
      <c r="AL69" s="66">
        <f>AC69+AF69+AI69</f>
        <v>50</v>
      </c>
      <c r="AM69" s="105" t="s">
        <v>0</v>
      </c>
      <c r="AN69" s="62">
        <f>AE69+AH69+AK69</f>
        <v>38</v>
      </c>
      <c r="AO69" s="282" t="s">
        <v>93</v>
      </c>
      <c r="AP69" s="231">
        <v>3</v>
      </c>
      <c r="AQ69" s="73" t="s">
        <v>106</v>
      </c>
    </row>
    <row r="70" spans="2:43" ht="19.899999999999999" customHeight="1" thickBot="1" x14ac:dyDescent="0.35">
      <c r="B70" s="365"/>
      <c r="C70" s="451"/>
      <c r="D70" s="452"/>
      <c r="E70" s="453"/>
      <c r="F70" s="326">
        <f>AC68</f>
        <v>19</v>
      </c>
      <c r="G70" s="327" t="s">
        <v>0</v>
      </c>
      <c r="H70" s="328">
        <f>AE68</f>
        <v>25</v>
      </c>
      <c r="I70" s="326">
        <f>AC70</f>
        <v>25</v>
      </c>
      <c r="J70" s="329" t="s">
        <v>0</v>
      </c>
      <c r="K70" s="328">
        <f>AE70</f>
        <v>10</v>
      </c>
      <c r="L70" s="387"/>
      <c r="M70" s="389"/>
      <c r="N70" s="391"/>
      <c r="O70" s="411"/>
      <c r="P70" s="412"/>
      <c r="Q70" s="436"/>
      <c r="R70" s="55"/>
      <c r="S70" s="7"/>
      <c r="T70" s="7"/>
      <c r="U70" s="7"/>
      <c r="V70" s="116" t="s">
        <v>30</v>
      </c>
      <c r="W70" s="308" t="str">
        <f>B69</f>
        <v>SVK Nový Jičín A</v>
      </c>
      <c r="X70" s="261" t="s">
        <v>6</v>
      </c>
      <c r="Y70" s="309" t="str">
        <f>B79</f>
        <v>TJ Sokol Frýdek-Místek B</v>
      </c>
      <c r="Z70" s="75">
        <v>2</v>
      </c>
      <c r="AA70" s="76" t="s">
        <v>0</v>
      </c>
      <c r="AB70" s="80">
        <v>0</v>
      </c>
      <c r="AC70" s="75">
        <v>25</v>
      </c>
      <c r="AD70" s="76" t="s">
        <v>0</v>
      </c>
      <c r="AE70" s="77">
        <v>10</v>
      </c>
      <c r="AF70" s="75">
        <v>25</v>
      </c>
      <c r="AG70" s="76" t="s">
        <v>0</v>
      </c>
      <c r="AH70" s="80">
        <v>8</v>
      </c>
      <c r="AI70" s="81"/>
      <c r="AJ70" s="76" t="s">
        <v>0</v>
      </c>
      <c r="AK70" s="80"/>
      <c r="AL70" s="82">
        <f>AC70+AF70+AI70</f>
        <v>50</v>
      </c>
      <c r="AM70" s="76" t="s">
        <v>0</v>
      </c>
      <c r="AN70" s="83">
        <f>AE70+AH70+AK70</f>
        <v>18</v>
      </c>
      <c r="AO70" s="225" t="s">
        <v>78</v>
      </c>
      <c r="AP70" s="226">
        <v>3</v>
      </c>
      <c r="AQ70" s="84" t="s">
        <v>103</v>
      </c>
    </row>
    <row r="71" spans="2:43" ht="19.899999999999999" customHeight="1" thickBot="1" x14ac:dyDescent="0.3">
      <c r="B71" s="365"/>
      <c r="C71" s="451"/>
      <c r="D71" s="452"/>
      <c r="E71" s="453"/>
      <c r="F71" s="330">
        <f>AF68</f>
        <v>25</v>
      </c>
      <c r="G71" s="331" t="s">
        <v>0</v>
      </c>
      <c r="H71" s="332">
        <f>AH68</f>
        <v>18</v>
      </c>
      <c r="I71" s="330">
        <f>AF70</f>
        <v>25</v>
      </c>
      <c r="J71" s="333" t="s">
        <v>0</v>
      </c>
      <c r="K71" s="332">
        <f>AH70</f>
        <v>8</v>
      </c>
      <c r="L71" s="387"/>
      <c r="M71" s="389"/>
      <c r="N71" s="391"/>
      <c r="O71" s="411"/>
      <c r="P71" s="412"/>
      <c r="Q71" s="436"/>
      <c r="R71" s="55"/>
      <c r="S71" s="85"/>
      <c r="T71" s="86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7"/>
      <c r="AO71" s="86"/>
    </row>
    <row r="72" spans="2:43" ht="19.899999999999999" customHeight="1" thickBot="1" x14ac:dyDescent="0.3">
      <c r="B72" s="365"/>
      <c r="C72" s="451"/>
      <c r="D72" s="452"/>
      <c r="E72" s="453"/>
      <c r="F72" s="334">
        <f>AI68</f>
        <v>0</v>
      </c>
      <c r="G72" s="333" t="s">
        <v>0</v>
      </c>
      <c r="H72" s="335">
        <f>AK68</f>
        <v>0</v>
      </c>
      <c r="I72" s="334">
        <f>AI70</f>
        <v>0</v>
      </c>
      <c r="J72" s="333" t="s">
        <v>0</v>
      </c>
      <c r="K72" s="335">
        <f>AK70</f>
        <v>0</v>
      </c>
      <c r="L72" s="457">
        <f>F73+I73</f>
        <v>94</v>
      </c>
      <c r="M72" s="459" t="s">
        <v>0</v>
      </c>
      <c r="N72" s="461">
        <f>H73+K73</f>
        <v>61</v>
      </c>
      <c r="O72" s="411"/>
      <c r="P72" s="412"/>
      <c r="Q72" s="436"/>
      <c r="R72" s="55"/>
      <c r="S72" s="7"/>
      <c r="T72" s="7"/>
      <c r="U72" s="7"/>
    </row>
    <row r="73" spans="2:43" ht="19.899999999999999" customHeight="1" thickBot="1" x14ac:dyDescent="0.3">
      <c r="B73" s="366"/>
      <c r="C73" s="454"/>
      <c r="D73" s="455"/>
      <c r="E73" s="456"/>
      <c r="F73" s="323">
        <f>SUM(F70:F72)</f>
        <v>44</v>
      </c>
      <c r="G73" s="324" t="s">
        <v>0</v>
      </c>
      <c r="H73" s="325">
        <f>SUM(H70:H72)</f>
        <v>43</v>
      </c>
      <c r="I73" s="323">
        <f>SUM(I70:I72)</f>
        <v>50</v>
      </c>
      <c r="J73" s="324" t="s">
        <v>0</v>
      </c>
      <c r="K73" s="325">
        <f>SUM(K70:K72)</f>
        <v>18</v>
      </c>
      <c r="L73" s="458"/>
      <c r="M73" s="460"/>
      <c r="N73" s="462"/>
      <c r="O73" s="411"/>
      <c r="P73" s="412"/>
      <c r="Q73" s="436"/>
      <c r="R73" s="55"/>
      <c r="S73" s="7"/>
      <c r="T73" s="7"/>
      <c r="U73" s="7"/>
    </row>
    <row r="74" spans="2:43" ht="19.899999999999999" customHeight="1" thickBot="1" x14ac:dyDescent="0.3">
      <c r="B74" s="364" t="str">
        <f>'seznam družstev'!B9</f>
        <v xml:space="preserve">VAM Olomouc </v>
      </c>
      <c r="C74" s="323">
        <f>H69</f>
        <v>1</v>
      </c>
      <c r="D74" s="324" t="s">
        <v>0</v>
      </c>
      <c r="E74" s="325">
        <f>F69</f>
        <v>1</v>
      </c>
      <c r="F74" s="448"/>
      <c r="G74" s="449"/>
      <c r="H74" s="450"/>
      <c r="I74" s="323">
        <f>Z69</f>
        <v>2</v>
      </c>
      <c r="J74" s="324" t="s">
        <v>0</v>
      </c>
      <c r="K74" s="325">
        <f>AB69</f>
        <v>0</v>
      </c>
      <c r="L74" s="386">
        <f>I74+C74</f>
        <v>3</v>
      </c>
      <c r="M74" s="388" t="s">
        <v>0</v>
      </c>
      <c r="N74" s="390">
        <f>K74+E74</f>
        <v>1</v>
      </c>
      <c r="O74" s="411">
        <f>L74</f>
        <v>3</v>
      </c>
      <c r="P74" s="412">
        <f>L77/N77</f>
        <v>1.1341463414634145</v>
      </c>
      <c r="Q74" s="436">
        <v>2</v>
      </c>
      <c r="R74" s="55"/>
      <c r="S74" s="7"/>
      <c r="T74" s="7"/>
      <c r="U74" s="7"/>
    </row>
    <row r="75" spans="2:43" ht="19.899999999999999" customHeight="1" thickBot="1" x14ac:dyDescent="0.3">
      <c r="B75" s="365"/>
      <c r="C75" s="326">
        <f>H70</f>
        <v>25</v>
      </c>
      <c r="D75" s="327" t="s">
        <v>0</v>
      </c>
      <c r="E75" s="328">
        <f>F70</f>
        <v>19</v>
      </c>
      <c r="F75" s="451"/>
      <c r="G75" s="452"/>
      <c r="H75" s="453"/>
      <c r="I75" s="326">
        <f>AC69</f>
        <v>25</v>
      </c>
      <c r="J75" s="329" t="s">
        <v>0</v>
      </c>
      <c r="K75" s="328">
        <f>AE69</f>
        <v>21</v>
      </c>
      <c r="L75" s="387"/>
      <c r="M75" s="389"/>
      <c r="N75" s="391"/>
      <c r="O75" s="411"/>
      <c r="P75" s="412"/>
      <c r="Q75" s="436"/>
      <c r="R75" s="55"/>
      <c r="S75" s="7"/>
      <c r="T75" s="7"/>
      <c r="U75" s="7"/>
    </row>
    <row r="76" spans="2:43" ht="19.899999999999999" customHeight="1" thickBot="1" x14ac:dyDescent="0.3">
      <c r="B76" s="365"/>
      <c r="C76" s="330">
        <f>H71</f>
        <v>18</v>
      </c>
      <c r="D76" s="331" t="s">
        <v>0</v>
      </c>
      <c r="E76" s="332">
        <f>F71</f>
        <v>25</v>
      </c>
      <c r="F76" s="451"/>
      <c r="G76" s="452"/>
      <c r="H76" s="453"/>
      <c r="I76" s="330">
        <f>AF69</f>
        <v>25</v>
      </c>
      <c r="J76" s="331" t="s">
        <v>0</v>
      </c>
      <c r="K76" s="332">
        <f>AH69</f>
        <v>17</v>
      </c>
      <c r="L76" s="387"/>
      <c r="M76" s="389"/>
      <c r="N76" s="391"/>
      <c r="O76" s="411"/>
      <c r="P76" s="412"/>
      <c r="Q76" s="436"/>
      <c r="R76" s="55"/>
      <c r="S76" s="85"/>
      <c r="T76" s="86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7"/>
      <c r="AO76" s="86"/>
    </row>
    <row r="77" spans="2:43" ht="19.899999999999999" customHeight="1" thickBot="1" x14ac:dyDescent="0.3">
      <c r="B77" s="365"/>
      <c r="C77" s="334">
        <f>H72</f>
        <v>0</v>
      </c>
      <c r="D77" s="333" t="s">
        <v>0</v>
      </c>
      <c r="E77" s="335">
        <f>F72</f>
        <v>0</v>
      </c>
      <c r="F77" s="451"/>
      <c r="G77" s="452"/>
      <c r="H77" s="453"/>
      <c r="I77" s="334">
        <f>AI69</f>
        <v>0</v>
      </c>
      <c r="J77" s="329" t="s">
        <v>0</v>
      </c>
      <c r="K77" s="335">
        <f>AK69</f>
        <v>0</v>
      </c>
      <c r="L77" s="387">
        <f>I78+C78</f>
        <v>93</v>
      </c>
      <c r="M77" s="389" t="s">
        <v>0</v>
      </c>
      <c r="N77" s="391">
        <f>K78+E78</f>
        <v>82</v>
      </c>
      <c r="O77" s="411"/>
      <c r="P77" s="412"/>
      <c r="Q77" s="436"/>
      <c r="R77" s="55"/>
      <c r="S77" s="85"/>
      <c r="T77" s="86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7"/>
      <c r="AO77" s="86"/>
    </row>
    <row r="78" spans="2:43" ht="15.75" thickBot="1" x14ac:dyDescent="0.3">
      <c r="B78" s="366"/>
      <c r="C78" s="323">
        <f>SUM(C75:C77)</f>
        <v>43</v>
      </c>
      <c r="D78" s="324" t="s">
        <v>0</v>
      </c>
      <c r="E78" s="325">
        <f>SUM(E75:E77)</f>
        <v>44</v>
      </c>
      <c r="F78" s="454"/>
      <c r="G78" s="455"/>
      <c r="H78" s="456"/>
      <c r="I78" s="323">
        <f>SUM(I75:I77)</f>
        <v>50</v>
      </c>
      <c r="J78" s="324" t="s">
        <v>0</v>
      </c>
      <c r="K78" s="325">
        <f>SUM(K75:K77)</f>
        <v>38</v>
      </c>
      <c r="L78" s="392"/>
      <c r="M78" s="393"/>
      <c r="N78" s="394"/>
      <c r="O78" s="411"/>
      <c r="P78" s="412"/>
      <c r="Q78" s="436"/>
      <c r="R78" s="55"/>
      <c r="S78" s="85"/>
      <c r="T78" s="85"/>
      <c r="U78" s="85"/>
      <c r="V78" s="85"/>
    </row>
    <row r="79" spans="2:43" ht="15.75" thickBot="1" x14ac:dyDescent="0.3">
      <c r="B79" s="364" t="str">
        <f>'seznam družstev'!B5</f>
        <v>TJ Sokol Frýdek-Místek B</v>
      </c>
      <c r="C79" s="323">
        <f>K69</f>
        <v>0</v>
      </c>
      <c r="D79" s="324" t="s">
        <v>0</v>
      </c>
      <c r="E79" s="325">
        <f>I69</f>
        <v>2</v>
      </c>
      <c r="F79" s="323">
        <f>K74</f>
        <v>0</v>
      </c>
      <c r="G79" s="324" t="s">
        <v>0</v>
      </c>
      <c r="H79" s="325">
        <f>I74</f>
        <v>2</v>
      </c>
      <c r="I79" s="448"/>
      <c r="J79" s="449"/>
      <c r="K79" s="450"/>
      <c r="L79" s="386">
        <f>F79+C79</f>
        <v>0</v>
      </c>
      <c r="M79" s="388" t="s">
        <v>0</v>
      </c>
      <c r="N79" s="390">
        <f>+H79+E79</f>
        <v>4</v>
      </c>
      <c r="O79" s="411">
        <f>L79</f>
        <v>0</v>
      </c>
      <c r="P79" s="412">
        <f>L82/N82</f>
        <v>0.56000000000000005</v>
      </c>
      <c r="Q79" s="436">
        <v>3</v>
      </c>
      <c r="R79" s="55"/>
      <c r="S79" s="87"/>
      <c r="T79" s="87"/>
      <c r="U79" s="87"/>
      <c r="V79" s="87"/>
    </row>
    <row r="80" spans="2:43" ht="15.75" thickBot="1" x14ac:dyDescent="0.3">
      <c r="B80" s="365"/>
      <c r="C80" s="326">
        <f>K70</f>
        <v>10</v>
      </c>
      <c r="D80" s="327" t="s">
        <v>0</v>
      </c>
      <c r="E80" s="328">
        <f>I70</f>
        <v>25</v>
      </c>
      <c r="F80" s="326">
        <f>K75</f>
        <v>21</v>
      </c>
      <c r="G80" s="327" t="s">
        <v>0</v>
      </c>
      <c r="H80" s="328">
        <f>I75</f>
        <v>25</v>
      </c>
      <c r="I80" s="451"/>
      <c r="J80" s="452"/>
      <c r="K80" s="453"/>
      <c r="L80" s="387"/>
      <c r="M80" s="389"/>
      <c r="N80" s="391"/>
      <c r="O80" s="411"/>
      <c r="P80" s="412"/>
      <c r="Q80" s="436"/>
      <c r="R80" s="55"/>
      <c r="S80" s="85"/>
      <c r="T80" s="85"/>
      <c r="U80" s="88"/>
      <c r="V80" s="88"/>
    </row>
    <row r="81" spans="2:43" ht="15.75" thickBot="1" x14ac:dyDescent="0.3">
      <c r="B81" s="365"/>
      <c r="C81" s="330">
        <f>K71</f>
        <v>8</v>
      </c>
      <c r="D81" s="331" t="s">
        <v>0</v>
      </c>
      <c r="E81" s="332">
        <f>I71</f>
        <v>25</v>
      </c>
      <c r="F81" s="330">
        <f>K76</f>
        <v>17</v>
      </c>
      <c r="G81" s="331" t="s">
        <v>0</v>
      </c>
      <c r="H81" s="332">
        <f>I76</f>
        <v>25</v>
      </c>
      <c r="I81" s="451"/>
      <c r="J81" s="452"/>
      <c r="K81" s="453"/>
      <c r="L81" s="387"/>
      <c r="M81" s="389"/>
      <c r="N81" s="391"/>
      <c r="O81" s="411"/>
      <c r="P81" s="412"/>
      <c r="Q81" s="436"/>
      <c r="R81" s="55"/>
      <c r="S81" s="85"/>
      <c r="T81" s="85"/>
      <c r="U81" s="88"/>
      <c r="V81" s="88"/>
    </row>
    <row r="82" spans="2:43" ht="15.75" thickBot="1" x14ac:dyDescent="0.3">
      <c r="B82" s="365"/>
      <c r="C82" s="334">
        <f>K72</f>
        <v>0</v>
      </c>
      <c r="D82" s="333" t="s">
        <v>0</v>
      </c>
      <c r="E82" s="335">
        <f>I72</f>
        <v>0</v>
      </c>
      <c r="F82" s="334">
        <f>K77</f>
        <v>0</v>
      </c>
      <c r="G82" s="333" t="s">
        <v>0</v>
      </c>
      <c r="H82" s="335">
        <f>I77</f>
        <v>0</v>
      </c>
      <c r="I82" s="451"/>
      <c r="J82" s="452"/>
      <c r="K82" s="453"/>
      <c r="L82" s="387">
        <f>C83+F83</f>
        <v>56</v>
      </c>
      <c r="M82" s="389" t="s">
        <v>0</v>
      </c>
      <c r="N82" s="391">
        <f>H83+E83</f>
        <v>100</v>
      </c>
      <c r="O82" s="411"/>
      <c r="P82" s="412"/>
      <c r="Q82" s="436"/>
      <c r="R82" s="55"/>
      <c r="S82" s="85"/>
      <c r="T82" s="85"/>
      <c r="U82" s="88"/>
      <c r="V82" s="88"/>
      <c r="W82" s="85"/>
      <c r="X82" s="85"/>
      <c r="Y82" s="7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91"/>
    </row>
    <row r="83" spans="2:43" ht="15.75" thickBot="1" x14ac:dyDescent="0.3">
      <c r="B83" s="366"/>
      <c r="C83" s="323">
        <f>SUM(C80:C82)</f>
        <v>18</v>
      </c>
      <c r="D83" s="324" t="s">
        <v>0</v>
      </c>
      <c r="E83" s="325">
        <f>SUM(E80:E82)</f>
        <v>50</v>
      </c>
      <c r="F83" s="323">
        <f>SUM(F80:F82)</f>
        <v>38</v>
      </c>
      <c r="G83" s="324" t="s">
        <v>0</v>
      </c>
      <c r="H83" s="325">
        <f>SUM(H80:H82)</f>
        <v>50</v>
      </c>
      <c r="I83" s="454"/>
      <c r="J83" s="455"/>
      <c r="K83" s="456"/>
      <c r="L83" s="392"/>
      <c r="M83" s="393"/>
      <c r="N83" s="394"/>
      <c r="O83" s="411"/>
      <c r="P83" s="412"/>
      <c r="Q83" s="436"/>
      <c r="R83" s="55"/>
      <c r="S83" s="85"/>
      <c r="T83" s="85"/>
      <c r="U83" s="88"/>
      <c r="V83" s="88"/>
      <c r="W83" s="85"/>
      <c r="X83" s="85"/>
      <c r="Y83" s="7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91"/>
    </row>
    <row r="84" spans="2:43" ht="30" customHeight="1" thickBot="1" x14ac:dyDescent="0.3">
      <c r="B84" s="55"/>
      <c r="C84" s="98"/>
      <c r="D84" s="98"/>
      <c r="E84" s="98"/>
      <c r="F84" s="98"/>
      <c r="G84" s="98"/>
      <c r="H84" s="98"/>
      <c r="I84" s="55"/>
      <c r="J84" s="55"/>
      <c r="K84" s="55"/>
      <c r="L84" s="55"/>
      <c r="M84" s="55"/>
      <c r="N84" s="55"/>
      <c r="O84" s="99"/>
      <c r="P84" s="55"/>
      <c r="Q84" s="100"/>
      <c r="R84" s="55"/>
      <c r="S84" s="85"/>
      <c r="T84" s="85"/>
      <c r="U84" s="85"/>
    </row>
    <row r="85" spans="2:43" ht="25.15" customHeight="1" thickBot="1" x14ac:dyDescent="0.4">
      <c r="V85" s="217" t="s">
        <v>96</v>
      </c>
      <c r="W85" s="102"/>
      <c r="X85" s="102"/>
      <c r="Y85" s="103"/>
      <c r="Z85" s="476" t="s">
        <v>1</v>
      </c>
      <c r="AA85" s="477"/>
      <c r="AB85" s="478"/>
      <c r="AC85" s="468" t="s">
        <v>8</v>
      </c>
      <c r="AD85" s="469"/>
      <c r="AE85" s="472"/>
      <c r="AF85" s="468" t="s">
        <v>9</v>
      </c>
      <c r="AG85" s="469"/>
      <c r="AH85" s="470"/>
      <c r="AI85" s="471" t="s">
        <v>10</v>
      </c>
      <c r="AJ85" s="469"/>
      <c r="AK85" s="470"/>
      <c r="AL85" s="471" t="s">
        <v>2</v>
      </c>
      <c r="AM85" s="469"/>
      <c r="AN85" s="472"/>
      <c r="AO85" s="258" t="s">
        <v>79</v>
      </c>
      <c r="AP85" s="57" t="s">
        <v>58</v>
      </c>
      <c r="AQ85" s="58" t="s">
        <v>59</v>
      </c>
    </row>
    <row r="86" spans="2:43" ht="25.15" customHeight="1" x14ac:dyDescent="0.3">
      <c r="T86" t="s">
        <v>100</v>
      </c>
      <c r="V86" s="53" t="s">
        <v>34</v>
      </c>
      <c r="W86" s="306" t="s">
        <v>75</v>
      </c>
      <c r="X86" s="306"/>
      <c r="Y86" s="306" t="s">
        <v>97</v>
      </c>
      <c r="Z86" s="96"/>
      <c r="AA86" s="63" t="s">
        <v>0</v>
      </c>
      <c r="AB86" s="64"/>
      <c r="AC86" s="60"/>
      <c r="AD86" s="61" t="s">
        <v>0</v>
      </c>
      <c r="AE86" s="62"/>
      <c r="AF86" s="60"/>
      <c r="AG86" s="61" t="s">
        <v>0</v>
      </c>
      <c r="AH86" s="65"/>
      <c r="AI86" s="66"/>
      <c r="AJ86" s="61" t="s">
        <v>0</v>
      </c>
      <c r="AK86" s="65"/>
      <c r="AL86" s="66">
        <f>AC86+AF86+AI86</f>
        <v>0</v>
      </c>
      <c r="AM86" s="61" t="s">
        <v>0</v>
      </c>
      <c r="AN86" s="62">
        <f>AE86+AH86+AK86</f>
        <v>0</v>
      </c>
      <c r="AO86" s="224" t="s">
        <v>78</v>
      </c>
      <c r="AP86" s="67">
        <v>1</v>
      </c>
      <c r="AQ86" s="68" t="s">
        <v>102</v>
      </c>
    </row>
    <row r="87" spans="2:43" ht="30" customHeight="1" thickBot="1" x14ac:dyDescent="0.35">
      <c r="T87" t="s">
        <v>101</v>
      </c>
      <c r="V87" s="31" t="s">
        <v>35</v>
      </c>
      <c r="W87" s="261" t="s">
        <v>98</v>
      </c>
      <c r="X87" s="261"/>
      <c r="Y87" s="261" t="s">
        <v>82</v>
      </c>
      <c r="Z87" s="101"/>
      <c r="AA87" s="78" t="s">
        <v>0</v>
      </c>
      <c r="AB87" s="79"/>
      <c r="AC87" s="75"/>
      <c r="AD87" s="76" t="s">
        <v>0</v>
      </c>
      <c r="AE87" s="77"/>
      <c r="AF87" s="75"/>
      <c r="AG87" s="76" t="s">
        <v>0</v>
      </c>
      <c r="AH87" s="80"/>
      <c r="AI87" s="81"/>
      <c r="AJ87" s="76" t="s">
        <v>0</v>
      </c>
      <c r="AK87" s="80"/>
      <c r="AL87" s="82">
        <f>AC87+AF87+AI87</f>
        <v>0</v>
      </c>
      <c r="AM87" s="76" t="s">
        <v>0</v>
      </c>
      <c r="AN87" s="83">
        <f>AE87+AH87+AK87</f>
        <v>0</v>
      </c>
      <c r="AO87" s="225" t="s">
        <v>78</v>
      </c>
      <c r="AP87" s="226">
        <v>2</v>
      </c>
      <c r="AQ87" s="84" t="s">
        <v>103</v>
      </c>
    </row>
    <row r="88" spans="2:43" ht="25.15" customHeight="1" thickBot="1" x14ac:dyDescent="0.3">
      <c r="V88" s="85"/>
      <c r="W88" s="85"/>
      <c r="X88" s="85"/>
      <c r="Y88" s="86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91"/>
      <c r="AP88" s="7"/>
    </row>
    <row r="89" spans="2:43" ht="25.15" customHeight="1" thickBot="1" x14ac:dyDescent="0.35">
      <c r="V89" s="473"/>
      <c r="W89" s="474"/>
      <c r="X89" s="474"/>
      <c r="Y89" s="475"/>
      <c r="Z89" s="476" t="s">
        <v>1</v>
      </c>
      <c r="AA89" s="477"/>
      <c r="AB89" s="478"/>
      <c r="AC89" s="468" t="s">
        <v>8</v>
      </c>
      <c r="AD89" s="469"/>
      <c r="AE89" s="472"/>
      <c r="AF89" s="468" t="s">
        <v>9</v>
      </c>
      <c r="AG89" s="469"/>
      <c r="AH89" s="470"/>
      <c r="AI89" s="471" t="s">
        <v>10</v>
      </c>
      <c r="AJ89" s="469"/>
      <c r="AK89" s="470"/>
      <c r="AL89" s="471" t="s">
        <v>2</v>
      </c>
      <c r="AM89" s="469"/>
      <c r="AN89" s="472"/>
      <c r="AO89" s="258" t="s">
        <v>79</v>
      </c>
      <c r="AP89" s="57" t="s">
        <v>58</v>
      </c>
      <c r="AQ89" s="58" t="s">
        <v>59</v>
      </c>
    </row>
    <row r="90" spans="2:43" ht="21" x14ac:dyDescent="0.3">
      <c r="V90" s="53" t="s">
        <v>36</v>
      </c>
      <c r="W90" s="259"/>
      <c r="X90" s="259"/>
      <c r="Y90" s="259"/>
      <c r="Z90" s="96"/>
      <c r="AA90" s="63" t="s">
        <v>0</v>
      </c>
      <c r="AB90" s="64">
        <v>0</v>
      </c>
      <c r="AC90" s="60"/>
      <c r="AD90" s="61" t="s">
        <v>0</v>
      </c>
      <c r="AE90" s="62"/>
      <c r="AF90" s="60"/>
      <c r="AG90" s="61" t="s">
        <v>0</v>
      </c>
      <c r="AH90" s="65"/>
      <c r="AI90" s="66"/>
      <c r="AJ90" s="61" t="s">
        <v>0</v>
      </c>
      <c r="AK90" s="65"/>
      <c r="AL90" s="66">
        <f>AC90+AF90+AI90</f>
        <v>0</v>
      </c>
      <c r="AM90" s="61" t="s">
        <v>0</v>
      </c>
      <c r="AN90" s="62">
        <f>AE90+AH90+AK90</f>
        <v>0</v>
      </c>
      <c r="AO90" s="224" t="s">
        <v>78</v>
      </c>
      <c r="AP90" s="67">
        <v>3</v>
      </c>
      <c r="AQ90" s="68"/>
    </row>
    <row r="91" spans="2:43" ht="21.75" thickBot="1" x14ac:dyDescent="0.35">
      <c r="V91" s="31" t="s">
        <v>37</v>
      </c>
      <c r="W91" s="260"/>
      <c r="X91" s="261"/>
      <c r="Y91" s="260"/>
      <c r="Z91" s="96"/>
      <c r="AA91" s="78" t="s">
        <v>0</v>
      </c>
      <c r="AB91" s="79">
        <v>0</v>
      </c>
      <c r="AC91" s="75"/>
      <c r="AD91" s="76" t="s">
        <v>0</v>
      </c>
      <c r="AE91" s="77"/>
      <c r="AF91" s="75"/>
      <c r="AG91" s="76" t="s">
        <v>0</v>
      </c>
      <c r="AH91" s="80"/>
      <c r="AI91" s="81"/>
      <c r="AJ91" s="76" t="s">
        <v>0</v>
      </c>
      <c r="AK91" s="80"/>
      <c r="AL91" s="82">
        <f>AC91+AF91+AI91</f>
        <v>0</v>
      </c>
      <c r="AM91" s="76" t="s">
        <v>0</v>
      </c>
      <c r="AN91" s="83">
        <f>AE91+AH91+AK91</f>
        <v>0</v>
      </c>
      <c r="AO91" s="225" t="s">
        <v>67</v>
      </c>
      <c r="AP91" s="226">
        <v>1</v>
      </c>
      <c r="AQ91" s="84"/>
    </row>
    <row r="92" spans="2:43" x14ac:dyDescent="0.25">
      <c r="V92" s="85"/>
      <c r="W92" s="85"/>
      <c r="X92" s="85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86"/>
      <c r="AP92" s="7"/>
    </row>
    <row r="93" spans="2:43" ht="15.75" thickBot="1" x14ac:dyDescent="0.3">
      <c r="V93" s="85"/>
      <c r="W93" s="85"/>
      <c r="X93" s="85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86"/>
    </row>
    <row r="94" spans="2:43" ht="32.25" thickBot="1" x14ac:dyDescent="0.4">
      <c r="T94" t="s">
        <v>77</v>
      </c>
      <c r="V94" s="85"/>
      <c r="W94" s="463" t="s">
        <v>71</v>
      </c>
      <c r="X94" s="464"/>
      <c r="Y94" s="464"/>
      <c r="Z94" s="465" t="s">
        <v>1</v>
      </c>
      <c r="AA94" s="466"/>
      <c r="AB94" s="467"/>
      <c r="AC94" s="465" t="s">
        <v>8</v>
      </c>
      <c r="AD94" s="466"/>
      <c r="AE94" s="467"/>
      <c r="AF94" s="465" t="s">
        <v>9</v>
      </c>
      <c r="AG94" s="466"/>
      <c r="AH94" s="467"/>
      <c r="AI94" s="465" t="s">
        <v>10</v>
      </c>
      <c r="AJ94" s="466"/>
      <c r="AK94" s="467"/>
      <c r="AL94" s="465" t="s">
        <v>2</v>
      </c>
      <c r="AM94" s="466"/>
      <c r="AN94" s="467"/>
      <c r="AO94" s="258" t="s">
        <v>79</v>
      </c>
      <c r="AP94" s="57" t="s">
        <v>58</v>
      </c>
      <c r="AQ94" s="58" t="s">
        <v>59</v>
      </c>
    </row>
    <row r="95" spans="2:43" ht="18.75" x14ac:dyDescent="0.3">
      <c r="V95" s="85" t="s">
        <v>38</v>
      </c>
      <c r="W95" s="232" t="s">
        <v>81</v>
      </c>
      <c r="X95" s="233" t="s">
        <v>6</v>
      </c>
      <c r="Y95" s="339" t="s">
        <v>99</v>
      </c>
      <c r="Z95" s="234">
        <v>1</v>
      </c>
      <c r="AA95" s="233" t="s">
        <v>0</v>
      </c>
      <c r="AB95" s="235">
        <v>2</v>
      </c>
      <c r="AC95" s="236">
        <v>25</v>
      </c>
      <c r="AD95" s="233" t="s">
        <v>0</v>
      </c>
      <c r="AE95" s="235">
        <v>14</v>
      </c>
      <c r="AF95" s="236">
        <v>20</v>
      </c>
      <c r="AG95" s="233" t="s">
        <v>0</v>
      </c>
      <c r="AH95" s="235">
        <v>25</v>
      </c>
      <c r="AI95" s="236">
        <v>13</v>
      </c>
      <c r="AJ95" s="233" t="s">
        <v>0</v>
      </c>
      <c r="AK95" s="235">
        <v>15</v>
      </c>
      <c r="AL95" s="236">
        <f>AI95+AF95+AC95</f>
        <v>58</v>
      </c>
      <c r="AM95" s="233" t="s">
        <v>0</v>
      </c>
      <c r="AN95" s="235">
        <f>AK95+AH95+AE95</f>
        <v>54</v>
      </c>
      <c r="AO95" s="237">
        <v>0.5625</v>
      </c>
      <c r="AP95" s="238">
        <v>3</v>
      </c>
      <c r="AQ95" s="239" t="s">
        <v>104</v>
      </c>
    </row>
    <row r="96" spans="2:43" ht="18.75" x14ac:dyDescent="0.3">
      <c r="V96" s="85" t="s">
        <v>39</v>
      </c>
      <c r="W96" s="340" t="s">
        <v>95</v>
      </c>
      <c r="X96" s="124"/>
      <c r="Y96" s="240" t="s">
        <v>83</v>
      </c>
      <c r="Z96" s="123">
        <v>2</v>
      </c>
      <c r="AA96" s="124" t="s">
        <v>0</v>
      </c>
      <c r="AB96" s="126">
        <v>0</v>
      </c>
      <c r="AC96" s="125">
        <v>25</v>
      </c>
      <c r="AD96" s="124" t="s">
        <v>0</v>
      </c>
      <c r="AE96" s="126">
        <v>13</v>
      </c>
      <c r="AF96" s="125">
        <v>25</v>
      </c>
      <c r="AG96" s="124" t="s">
        <v>0</v>
      </c>
      <c r="AH96" s="126">
        <v>15</v>
      </c>
      <c r="AI96" s="125"/>
      <c r="AJ96" s="124"/>
      <c r="AK96" s="126"/>
      <c r="AL96" s="125"/>
      <c r="AM96" s="124"/>
      <c r="AN96" s="126"/>
      <c r="AO96" s="237">
        <v>0.5625</v>
      </c>
      <c r="AP96" s="241">
        <v>1</v>
      </c>
      <c r="AQ96" s="134" t="s">
        <v>108</v>
      </c>
    </row>
    <row r="97" spans="22:43" ht="18.75" x14ac:dyDescent="0.3">
      <c r="V97" s="85" t="s">
        <v>40</v>
      </c>
      <c r="W97" s="242" t="s">
        <v>74</v>
      </c>
      <c r="X97" s="243"/>
      <c r="Y97" s="341" t="s">
        <v>75</v>
      </c>
      <c r="Z97" s="342">
        <v>0</v>
      </c>
      <c r="AA97" s="243" t="s">
        <v>0</v>
      </c>
      <c r="AB97" s="343">
        <v>2</v>
      </c>
      <c r="AC97" s="242">
        <v>20</v>
      </c>
      <c r="AD97" s="243" t="s">
        <v>0</v>
      </c>
      <c r="AE97" s="343">
        <v>25</v>
      </c>
      <c r="AF97" s="242">
        <v>24</v>
      </c>
      <c r="AG97" s="243" t="s">
        <v>0</v>
      </c>
      <c r="AH97" s="343">
        <v>25</v>
      </c>
      <c r="AI97" s="242"/>
      <c r="AJ97" s="243"/>
      <c r="AK97" s="343"/>
      <c r="AL97" s="242"/>
      <c r="AM97" s="243"/>
      <c r="AN97" s="343"/>
      <c r="AO97" s="237">
        <v>0.59375</v>
      </c>
      <c r="AP97" s="241">
        <v>2</v>
      </c>
      <c r="AQ97" s="134" t="s">
        <v>103</v>
      </c>
    </row>
    <row r="98" spans="22:43" ht="19.5" thickBot="1" x14ac:dyDescent="0.35">
      <c r="V98" s="85" t="s">
        <v>41</v>
      </c>
      <c r="W98" s="346" t="s">
        <v>91</v>
      </c>
      <c r="X98" s="245"/>
      <c r="Y98" s="246" t="s">
        <v>89</v>
      </c>
      <c r="Z98" s="344">
        <v>2</v>
      </c>
      <c r="AA98" s="245" t="s">
        <v>0</v>
      </c>
      <c r="AB98" s="345">
        <v>0</v>
      </c>
      <c r="AC98" s="244">
        <v>25</v>
      </c>
      <c r="AD98" s="245" t="s">
        <v>0</v>
      </c>
      <c r="AE98" s="345">
        <v>12</v>
      </c>
      <c r="AF98" s="244">
        <v>25</v>
      </c>
      <c r="AG98" s="245" t="s">
        <v>0</v>
      </c>
      <c r="AH98" s="345">
        <v>12</v>
      </c>
      <c r="AI98" s="244"/>
      <c r="AJ98" s="245"/>
      <c r="AK98" s="345"/>
      <c r="AL98" s="244"/>
      <c r="AM98" s="245"/>
      <c r="AN98" s="345"/>
      <c r="AO98" s="248">
        <v>0.59375</v>
      </c>
      <c r="AP98" s="249">
        <v>3</v>
      </c>
      <c r="AQ98" s="135" t="s">
        <v>104</v>
      </c>
    </row>
    <row r="100" spans="22:43" ht="15.75" thickBot="1" x14ac:dyDescent="0.3"/>
    <row r="101" spans="22:43" ht="32.25" thickBot="1" x14ac:dyDescent="0.4">
      <c r="W101" s="463" t="s">
        <v>11</v>
      </c>
      <c r="X101" s="464"/>
      <c r="Y101" s="464"/>
      <c r="Z101" s="92" t="s">
        <v>1</v>
      </c>
      <c r="AA101" s="93"/>
      <c r="AB101" s="94"/>
      <c r="AC101" s="92" t="s">
        <v>8</v>
      </c>
      <c r="AD101" s="93"/>
      <c r="AE101" s="94"/>
      <c r="AF101" s="92" t="s">
        <v>9</v>
      </c>
      <c r="AG101" s="93"/>
      <c r="AH101" s="94"/>
      <c r="AI101" s="92" t="s">
        <v>10</v>
      </c>
      <c r="AJ101" s="93"/>
      <c r="AK101" s="94"/>
      <c r="AL101" s="95" t="s">
        <v>2</v>
      </c>
      <c r="AM101" s="93"/>
      <c r="AN101" s="94"/>
      <c r="AO101" s="258" t="s">
        <v>79</v>
      </c>
      <c r="AP101" s="57" t="s">
        <v>58</v>
      </c>
      <c r="AQ101" s="58" t="s">
        <v>59</v>
      </c>
    </row>
    <row r="102" spans="22:43" ht="18.75" x14ac:dyDescent="0.3">
      <c r="V102" s="6" t="s">
        <v>42</v>
      </c>
      <c r="W102" s="348" t="s">
        <v>99</v>
      </c>
      <c r="X102" s="233" t="s">
        <v>6</v>
      </c>
      <c r="Y102" s="263" t="s">
        <v>95</v>
      </c>
      <c r="Z102" s="120">
        <v>2</v>
      </c>
      <c r="AA102" s="118" t="s">
        <v>0</v>
      </c>
      <c r="AB102" s="121">
        <v>0</v>
      </c>
      <c r="AC102" s="120">
        <v>25</v>
      </c>
      <c r="AD102" s="118" t="s">
        <v>0</v>
      </c>
      <c r="AE102" s="121">
        <v>16</v>
      </c>
      <c r="AF102" s="120">
        <v>25</v>
      </c>
      <c r="AG102" s="118" t="s">
        <v>0</v>
      </c>
      <c r="AH102" s="121">
        <v>18</v>
      </c>
      <c r="AI102" s="120"/>
      <c r="AJ102" s="118" t="s">
        <v>0</v>
      </c>
      <c r="AK102" s="121"/>
      <c r="AL102" s="117">
        <f>AI102+AF102+AC102</f>
        <v>50</v>
      </c>
      <c r="AM102" s="118" t="s">
        <v>0</v>
      </c>
      <c r="AN102" s="119">
        <f>AK102+AH102+AE102</f>
        <v>34</v>
      </c>
      <c r="AO102" s="252">
        <v>0.625</v>
      </c>
      <c r="AP102" s="253">
        <v>1</v>
      </c>
      <c r="AQ102" s="136" t="s">
        <v>108</v>
      </c>
    </row>
    <row r="103" spans="22:43" ht="19.5" thickBot="1" x14ac:dyDescent="0.35">
      <c r="V103" s="6" t="s">
        <v>43</v>
      </c>
      <c r="W103" s="250" t="s">
        <v>75</v>
      </c>
      <c r="X103" s="129" t="s">
        <v>6</v>
      </c>
      <c r="Y103" s="347" t="s">
        <v>91</v>
      </c>
      <c r="Z103" s="131">
        <v>0</v>
      </c>
      <c r="AA103" s="129" t="s">
        <v>0</v>
      </c>
      <c r="AB103" s="132">
        <v>2</v>
      </c>
      <c r="AC103" s="131">
        <v>9</v>
      </c>
      <c r="AD103" s="129" t="s">
        <v>0</v>
      </c>
      <c r="AE103" s="132">
        <v>25</v>
      </c>
      <c r="AF103" s="131">
        <v>11</v>
      </c>
      <c r="AG103" s="129" t="s">
        <v>0</v>
      </c>
      <c r="AH103" s="132">
        <v>25</v>
      </c>
      <c r="AI103" s="131"/>
      <c r="AJ103" s="129" t="s">
        <v>0</v>
      </c>
      <c r="AK103" s="132"/>
      <c r="AL103" s="128">
        <f t="shared" ref="AL103" si="4">AI103+AF103+AC103</f>
        <v>20</v>
      </c>
      <c r="AM103" s="129" t="s">
        <v>0</v>
      </c>
      <c r="AN103" s="130">
        <f t="shared" ref="AN103" si="5">AK103+AH103+AE103</f>
        <v>50</v>
      </c>
      <c r="AO103" s="255">
        <v>0.625</v>
      </c>
      <c r="AP103" s="247">
        <v>2</v>
      </c>
      <c r="AQ103" s="135" t="s">
        <v>103</v>
      </c>
    </row>
    <row r="104" spans="22:43" ht="18.75" x14ac:dyDescent="0.3">
      <c r="V104" s="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7"/>
      <c r="AP104" s="256"/>
      <c r="AQ104" s="256"/>
    </row>
    <row r="105" spans="22:43" ht="15.75" thickBot="1" x14ac:dyDescent="0.3">
      <c r="V105" s="6"/>
    </row>
    <row r="106" spans="22:43" ht="32.25" thickBot="1" x14ac:dyDescent="0.4">
      <c r="V106" s="6"/>
      <c r="W106" s="463" t="s">
        <v>12</v>
      </c>
      <c r="X106" s="464"/>
      <c r="Y106" s="464"/>
      <c r="Z106" s="92" t="s">
        <v>1</v>
      </c>
      <c r="AA106" s="93"/>
      <c r="AB106" s="94"/>
      <c r="AC106" s="92" t="s">
        <v>8</v>
      </c>
      <c r="AD106" s="93"/>
      <c r="AE106" s="94"/>
      <c r="AF106" s="92" t="s">
        <v>9</v>
      </c>
      <c r="AG106" s="93"/>
      <c r="AH106" s="94"/>
      <c r="AI106" s="92" t="s">
        <v>10</v>
      </c>
      <c r="AJ106" s="93"/>
      <c r="AK106" s="94"/>
      <c r="AL106" s="95" t="s">
        <v>2</v>
      </c>
      <c r="AM106" s="93"/>
      <c r="AN106" s="94"/>
      <c r="AO106" s="258" t="s">
        <v>79</v>
      </c>
      <c r="AP106" s="57" t="s">
        <v>58</v>
      </c>
      <c r="AQ106" s="58" t="s">
        <v>59</v>
      </c>
    </row>
    <row r="107" spans="22:43" ht="19.5" thickBot="1" x14ac:dyDescent="0.35">
      <c r="V107" s="6" t="s">
        <v>44</v>
      </c>
      <c r="W107" s="351" t="s">
        <v>95</v>
      </c>
      <c r="X107" s="262" t="s">
        <v>6</v>
      </c>
      <c r="Y107" s="254" t="s">
        <v>75</v>
      </c>
      <c r="Z107" s="109">
        <v>2</v>
      </c>
      <c r="AA107" s="108" t="s">
        <v>0</v>
      </c>
      <c r="AB107" s="110">
        <v>0</v>
      </c>
      <c r="AC107" s="109">
        <v>25</v>
      </c>
      <c r="AD107" s="108" t="s">
        <v>0</v>
      </c>
      <c r="AE107" s="110">
        <v>17</v>
      </c>
      <c r="AF107" s="109">
        <v>25</v>
      </c>
      <c r="AG107" s="108" t="s">
        <v>0</v>
      </c>
      <c r="AH107" s="110">
        <v>22</v>
      </c>
      <c r="AI107" s="109"/>
      <c r="AJ107" s="108" t="s">
        <v>0</v>
      </c>
      <c r="AK107" s="110"/>
      <c r="AL107" s="111">
        <f>AI107+AF107+AC107</f>
        <v>50</v>
      </c>
      <c r="AM107" s="108" t="s">
        <v>0</v>
      </c>
      <c r="AN107" s="112">
        <f>AK107+AH107+AE107</f>
        <v>39</v>
      </c>
      <c r="AO107" s="113">
        <v>0.65625</v>
      </c>
      <c r="AP107" s="114">
        <v>2</v>
      </c>
      <c r="AQ107" s="349" t="s">
        <v>104</v>
      </c>
    </row>
    <row r="108" spans="22:43" x14ac:dyDescent="0.25">
      <c r="V108" s="6"/>
    </row>
    <row r="109" spans="22:43" ht="15.75" thickBot="1" x14ac:dyDescent="0.3">
      <c r="V109" s="6"/>
    </row>
    <row r="110" spans="22:43" ht="32.25" thickBot="1" x14ac:dyDescent="0.4">
      <c r="V110" s="6"/>
      <c r="W110" s="463" t="s">
        <v>13</v>
      </c>
      <c r="X110" s="464"/>
      <c r="Y110" s="464"/>
      <c r="Z110" s="92" t="s">
        <v>1</v>
      </c>
      <c r="AA110" s="93"/>
      <c r="AB110" s="94"/>
      <c r="AC110" s="92" t="s">
        <v>8</v>
      </c>
      <c r="AD110" s="93"/>
      <c r="AE110" s="94"/>
      <c r="AF110" s="92" t="s">
        <v>9</v>
      </c>
      <c r="AG110" s="93"/>
      <c r="AH110" s="94"/>
      <c r="AI110" s="92" t="s">
        <v>10</v>
      </c>
      <c r="AJ110" s="93"/>
      <c r="AK110" s="94"/>
      <c r="AL110" s="95" t="s">
        <v>2</v>
      </c>
      <c r="AM110" s="93"/>
      <c r="AN110" s="94"/>
      <c r="AO110" s="258" t="s">
        <v>79</v>
      </c>
      <c r="AP110" s="57" t="s">
        <v>58</v>
      </c>
      <c r="AQ110" s="58" t="s">
        <v>59</v>
      </c>
    </row>
    <row r="111" spans="22:43" ht="18.75" x14ac:dyDescent="0.3">
      <c r="V111" s="6" t="s">
        <v>45</v>
      </c>
      <c r="W111" s="350" t="s">
        <v>99</v>
      </c>
      <c r="X111" s="118" t="s">
        <v>6</v>
      </c>
      <c r="Y111" s="251" t="s">
        <v>91</v>
      </c>
      <c r="Z111" s="3">
        <v>2</v>
      </c>
      <c r="AA111" s="1" t="s">
        <v>0</v>
      </c>
      <c r="AB111" s="2">
        <v>0</v>
      </c>
      <c r="AC111" s="3">
        <v>25</v>
      </c>
      <c r="AD111" s="1" t="s">
        <v>0</v>
      </c>
      <c r="AE111" s="2">
        <v>20</v>
      </c>
      <c r="AF111" s="3">
        <v>25</v>
      </c>
      <c r="AG111" s="1" t="s">
        <v>0</v>
      </c>
      <c r="AH111" s="2">
        <v>23</v>
      </c>
      <c r="AI111" s="3"/>
      <c r="AJ111" s="1" t="s">
        <v>0</v>
      </c>
      <c r="AK111" s="2"/>
      <c r="AL111" s="4">
        <f>AI111+AF111+AC111</f>
        <v>50</v>
      </c>
      <c r="AM111" s="1" t="s">
        <v>0</v>
      </c>
      <c r="AN111" s="5">
        <f>AK111+AH111+AE111</f>
        <v>43</v>
      </c>
      <c r="AO111" s="106">
        <v>0.65625</v>
      </c>
      <c r="AP111" s="107">
        <v>1</v>
      </c>
      <c r="AQ111" s="253" t="s">
        <v>103</v>
      </c>
    </row>
  </sheetData>
  <mergeCells count="256">
    <mergeCell ref="B38:B42"/>
    <mergeCell ref="I38:K42"/>
    <mergeCell ref="O38:O40"/>
    <mergeCell ref="P38:P40"/>
    <mergeCell ref="Q38:Q40"/>
    <mergeCell ref="R38:R42"/>
    <mergeCell ref="S38:S42"/>
    <mergeCell ref="T38:T42"/>
    <mergeCell ref="W40:Y40"/>
    <mergeCell ref="B43:B47"/>
    <mergeCell ref="L43:N47"/>
    <mergeCell ref="O43:O45"/>
    <mergeCell ref="P43:P45"/>
    <mergeCell ref="Q43:Q45"/>
    <mergeCell ref="R43:R47"/>
    <mergeCell ref="S43:S47"/>
    <mergeCell ref="T43:T47"/>
    <mergeCell ref="O46:O47"/>
    <mergeCell ref="P46:P47"/>
    <mergeCell ref="Q46:Q47"/>
    <mergeCell ref="AF33:AH33"/>
    <mergeCell ref="AI33:AK33"/>
    <mergeCell ref="Z40:AB40"/>
    <mergeCell ref="AC40:AE40"/>
    <mergeCell ref="AF40:AH40"/>
    <mergeCell ref="AI40:AK40"/>
    <mergeCell ref="AL40:AN40"/>
    <mergeCell ref="O41:O42"/>
    <mergeCell ref="P41:P42"/>
    <mergeCell ref="Q41:Q42"/>
    <mergeCell ref="L26:N27"/>
    <mergeCell ref="O26:Q26"/>
    <mergeCell ref="R26:R27"/>
    <mergeCell ref="S26:S27"/>
    <mergeCell ref="T26:T27"/>
    <mergeCell ref="O27:Q27"/>
    <mergeCell ref="AL33:AN33"/>
    <mergeCell ref="O36:O37"/>
    <mergeCell ref="P36:P37"/>
    <mergeCell ref="Q36:Q37"/>
    <mergeCell ref="Q28:Q30"/>
    <mergeCell ref="R28:R32"/>
    <mergeCell ref="S28:S32"/>
    <mergeCell ref="T28:T32"/>
    <mergeCell ref="O31:O32"/>
    <mergeCell ref="P31:P32"/>
    <mergeCell ref="Q31:Q32"/>
    <mergeCell ref="Q33:Q35"/>
    <mergeCell ref="R33:R37"/>
    <mergeCell ref="S33:S37"/>
    <mergeCell ref="T33:T37"/>
    <mergeCell ref="W33:Y33"/>
    <mergeCell ref="Z33:AB33"/>
    <mergeCell ref="AC33:AE33"/>
    <mergeCell ref="N69:N71"/>
    <mergeCell ref="O69:O73"/>
    <mergeCell ref="W106:Y106"/>
    <mergeCell ref="W110:Y110"/>
    <mergeCell ref="W94:Y94"/>
    <mergeCell ref="AL94:AN94"/>
    <mergeCell ref="AI94:AK94"/>
    <mergeCell ref="AF94:AH94"/>
    <mergeCell ref="AC94:AE94"/>
    <mergeCell ref="Z94:AB94"/>
    <mergeCell ref="W101:Y101"/>
    <mergeCell ref="AF85:AH85"/>
    <mergeCell ref="AI85:AK85"/>
    <mergeCell ref="AL85:AN85"/>
    <mergeCell ref="V89:Y89"/>
    <mergeCell ref="Z89:AB89"/>
    <mergeCell ref="AC89:AE89"/>
    <mergeCell ref="AF89:AH89"/>
    <mergeCell ref="AI89:AK89"/>
    <mergeCell ref="AL89:AN89"/>
    <mergeCell ref="Z85:AB85"/>
    <mergeCell ref="AC85:AE85"/>
    <mergeCell ref="A46:A50"/>
    <mergeCell ref="A51:A55"/>
    <mergeCell ref="Q74:Q78"/>
    <mergeCell ref="L77:L78"/>
    <mergeCell ref="M77:M78"/>
    <mergeCell ref="N77:N78"/>
    <mergeCell ref="A56:A60"/>
    <mergeCell ref="B79:B83"/>
    <mergeCell ref="I79:K83"/>
    <mergeCell ref="L79:L81"/>
    <mergeCell ref="M79:M81"/>
    <mergeCell ref="N79:N81"/>
    <mergeCell ref="O79:O83"/>
    <mergeCell ref="P79:P83"/>
    <mergeCell ref="Q79:Q83"/>
    <mergeCell ref="L82:L83"/>
    <mergeCell ref="M82:M83"/>
    <mergeCell ref="N82:N83"/>
    <mergeCell ref="Q67:Q68"/>
    <mergeCell ref="L68:N68"/>
    <mergeCell ref="B69:B73"/>
    <mergeCell ref="C69:E73"/>
    <mergeCell ref="L69:L71"/>
    <mergeCell ref="M69:M71"/>
    <mergeCell ref="B74:B78"/>
    <mergeCell ref="F74:H78"/>
    <mergeCell ref="L74:L76"/>
    <mergeCell ref="M74:M76"/>
    <mergeCell ref="N74:N76"/>
    <mergeCell ref="O74:O78"/>
    <mergeCell ref="P74:P78"/>
    <mergeCell ref="B33:B37"/>
    <mergeCell ref="Q51:Q55"/>
    <mergeCell ref="L54:L55"/>
    <mergeCell ref="M54:M55"/>
    <mergeCell ref="N54:N55"/>
    <mergeCell ref="Q56:Q60"/>
    <mergeCell ref="L59:L60"/>
    <mergeCell ref="M59:M60"/>
    <mergeCell ref="N59:N60"/>
    <mergeCell ref="Q69:Q73"/>
    <mergeCell ref="L72:L73"/>
    <mergeCell ref="M72:M73"/>
    <mergeCell ref="N72:N73"/>
    <mergeCell ref="L61:L63"/>
    <mergeCell ref="M61:M63"/>
    <mergeCell ref="N61:N63"/>
    <mergeCell ref="O61:O65"/>
    <mergeCell ref="Q61:Q65"/>
    <mergeCell ref="L64:L65"/>
    <mergeCell ref="P69:P73"/>
    <mergeCell ref="A28:A32"/>
    <mergeCell ref="B51:B55"/>
    <mergeCell ref="C51:E55"/>
    <mergeCell ref="L51:L53"/>
    <mergeCell ref="M51:M53"/>
    <mergeCell ref="N51:N53"/>
    <mergeCell ref="O51:O55"/>
    <mergeCell ref="P51:P55"/>
    <mergeCell ref="B28:B32"/>
    <mergeCell ref="C28:E32"/>
    <mergeCell ref="O28:O30"/>
    <mergeCell ref="P28:P30"/>
    <mergeCell ref="F33:H37"/>
    <mergeCell ref="O33:O35"/>
    <mergeCell ref="P33:P35"/>
    <mergeCell ref="A38:A42"/>
    <mergeCell ref="B61:B65"/>
    <mergeCell ref="I61:K65"/>
    <mergeCell ref="N64:N65"/>
    <mergeCell ref="B67:B68"/>
    <mergeCell ref="A33:A37"/>
    <mergeCell ref="C67:E68"/>
    <mergeCell ref="F67:H68"/>
    <mergeCell ref="I67:K68"/>
    <mergeCell ref="L67:N67"/>
    <mergeCell ref="O67:O68"/>
    <mergeCell ref="P67:P68"/>
    <mergeCell ref="M64:M65"/>
    <mergeCell ref="B19:B23"/>
    <mergeCell ref="L19:N23"/>
    <mergeCell ref="O19:O21"/>
    <mergeCell ref="P19:P21"/>
    <mergeCell ref="P61:P65"/>
    <mergeCell ref="B56:B60"/>
    <mergeCell ref="F56:H60"/>
    <mergeCell ref="L56:L58"/>
    <mergeCell ref="M56:M58"/>
    <mergeCell ref="N56:N58"/>
    <mergeCell ref="O56:O60"/>
    <mergeCell ref="P56:P60"/>
    <mergeCell ref="B25:T25"/>
    <mergeCell ref="B26:B27"/>
    <mergeCell ref="C26:E27"/>
    <mergeCell ref="F26:H27"/>
    <mergeCell ref="I26:K27"/>
    <mergeCell ref="Q19:Q21"/>
    <mergeCell ref="O22:O23"/>
    <mergeCell ref="P22:P23"/>
    <mergeCell ref="Q22:Q23"/>
    <mergeCell ref="B14:B18"/>
    <mergeCell ref="I14:K18"/>
    <mergeCell ref="O14:O16"/>
    <mergeCell ref="P14:P16"/>
    <mergeCell ref="Q14:Q16"/>
    <mergeCell ref="O17:O18"/>
    <mergeCell ref="P17:P18"/>
    <mergeCell ref="Q17:Q18"/>
    <mergeCell ref="Z49:AB49"/>
    <mergeCell ref="AC49:AE49"/>
    <mergeCell ref="AF49:AH49"/>
    <mergeCell ref="B49:B50"/>
    <mergeCell ref="C49:E50"/>
    <mergeCell ref="F49:H50"/>
    <mergeCell ref="I49:K50"/>
    <mergeCell ref="L49:N49"/>
    <mergeCell ref="O49:O50"/>
    <mergeCell ref="P49:P50"/>
    <mergeCell ref="Q49:Q50"/>
    <mergeCell ref="L50:N50"/>
    <mergeCell ref="R2:R3"/>
    <mergeCell ref="S2:S3"/>
    <mergeCell ref="T2:T3"/>
    <mergeCell ref="W9:Y9"/>
    <mergeCell ref="S14:S18"/>
    <mergeCell ref="T14:T18"/>
    <mergeCell ref="S4:S8"/>
    <mergeCell ref="T4:T8"/>
    <mergeCell ref="R4:R8"/>
    <mergeCell ref="W16:Y16"/>
    <mergeCell ref="Z9:AB9"/>
    <mergeCell ref="AL9:AN9"/>
    <mergeCell ref="R19:R23"/>
    <mergeCell ref="S19:S23"/>
    <mergeCell ref="T19:T23"/>
    <mergeCell ref="R9:R13"/>
    <mergeCell ref="S9:S13"/>
    <mergeCell ref="T9:T13"/>
    <mergeCell ref="AC9:AE9"/>
    <mergeCell ref="AF9:AH9"/>
    <mergeCell ref="AI9:AK9"/>
    <mergeCell ref="R14:R18"/>
    <mergeCell ref="AL16:AN16"/>
    <mergeCell ref="Z16:AB16"/>
    <mergeCell ref="AC16:AE16"/>
    <mergeCell ref="AF16:AH16"/>
    <mergeCell ref="AI16:AK16"/>
    <mergeCell ref="B2:B3"/>
    <mergeCell ref="C2:E3"/>
    <mergeCell ref="F2:H3"/>
    <mergeCell ref="I2:K3"/>
    <mergeCell ref="L2:N3"/>
    <mergeCell ref="O2:Q2"/>
    <mergeCell ref="O7:O8"/>
    <mergeCell ref="P7:P8"/>
    <mergeCell ref="Q7:Q8"/>
    <mergeCell ref="B1:T1"/>
    <mergeCell ref="B9:B13"/>
    <mergeCell ref="F9:H13"/>
    <mergeCell ref="AI49:AK49"/>
    <mergeCell ref="AL49:AN49"/>
    <mergeCell ref="W67:Y67"/>
    <mergeCell ref="Z67:AB67"/>
    <mergeCell ref="AC67:AE67"/>
    <mergeCell ref="AF67:AH67"/>
    <mergeCell ref="AI67:AK67"/>
    <mergeCell ref="AL67:AN67"/>
    <mergeCell ref="W49:Y49"/>
    <mergeCell ref="O9:O11"/>
    <mergeCell ref="P9:P11"/>
    <mergeCell ref="Q9:Q11"/>
    <mergeCell ref="O12:O13"/>
    <mergeCell ref="P12:P13"/>
    <mergeCell ref="Q12:Q13"/>
    <mergeCell ref="O3:Q3"/>
    <mergeCell ref="B4:B8"/>
    <mergeCell ref="C4:E8"/>
    <mergeCell ref="O4:O6"/>
    <mergeCell ref="P4:P6"/>
    <mergeCell ref="Q4:Q6"/>
  </mergeCells>
  <phoneticPr fontId="3" type="noConversion"/>
  <pageMargins left="0.7" right="0.7" top="0.78740157499999996" bottom="0.78740157499999996" header="0.3" footer="0.3"/>
  <pageSetup paperSize="9" scale="20" orientation="landscape" horizontalDpi="360" verticalDpi="360" r:id="rId1"/>
  <rowBreaks count="1" manualBreakCount="1">
    <brk id="23" max="16383" man="1"/>
  </rowBreaks>
  <colBreaks count="2" manualBreakCount="2">
    <brk id="21" max="112" man="1"/>
    <brk id="43" max="1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"/>
  <sheetViews>
    <sheetView workbookViewId="0">
      <selection activeCell="E29" sqref="E29"/>
    </sheetView>
  </sheetViews>
  <sheetFormatPr defaultColWidth="8.85546875" defaultRowHeight="15" x14ac:dyDescent="0.25"/>
  <cols>
    <col min="1" max="1" width="5.28515625" style="7" customWidth="1"/>
    <col min="2" max="2" width="4" style="14" customWidth="1"/>
    <col min="3" max="3" width="6.28515625" style="7" customWidth="1"/>
    <col min="4" max="4" width="4.28515625" style="14" customWidth="1"/>
    <col min="5" max="5" width="23.42578125" style="15" customWidth="1"/>
    <col min="6" max="6" width="3.7109375" style="7" customWidth="1"/>
    <col min="7" max="7" width="24.140625" style="7" customWidth="1"/>
    <col min="8" max="19" width="4.7109375" style="7" customWidth="1"/>
    <col min="20" max="20" width="6.7109375" style="7" customWidth="1"/>
    <col min="21" max="21" width="4.7109375" style="7" customWidth="1"/>
    <col min="22" max="22" width="6.7109375" style="7" customWidth="1"/>
    <col min="23" max="16384" width="8.85546875" style="7"/>
  </cols>
  <sheetData>
    <row r="1" spans="1:22" ht="19.5" thickBot="1" x14ac:dyDescent="0.35">
      <c r="A1" s="209" t="s">
        <v>76</v>
      </c>
    </row>
    <row r="2" spans="1:22" s="133" customFormat="1" ht="16.5" thickBot="1" x14ac:dyDescent="0.3">
      <c r="A2" s="212" t="s">
        <v>7</v>
      </c>
      <c r="B2" s="213" t="s">
        <v>15</v>
      </c>
      <c r="C2" s="214" t="s">
        <v>16</v>
      </c>
      <c r="D2" s="213" t="s">
        <v>55</v>
      </c>
      <c r="E2" s="215" t="s">
        <v>17</v>
      </c>
      <c r="F2" s="214"/>
      <c r="G2" s="216" t="s">
        <v>18</v>
      </c>
      <c r="H2" s="480" t="s">
        <v>1</v>
      </c>
      <c r="I2" s="481"/>
      <c r="J2" s="482"/>
      <c r="K2" s="483" t="s">
        <v>8</v>
      </c>
      <c r="L2" s="481"/>
      <c r="M2" s="482"/>
      <c r="N2" s="483" t="s">
        <v>9</v>
      </c>
      <c r="O2" s="481"/>
      <c r="P2" s="482"/>
      <c r="Q2" s="483" t="s">
        <v>10</v>
      </c>
      <c r="R2" s="481"/>
      <c r="S2" s="482"/>
      <c r="T2" s="480" t="s">
        <v>2</v>
      </c>
      <c r="U2" s="481"/>
      <c r="V2" s="482"/>
    </row>
    <row r="3" spans="1:22" x14ac:dyDescent="0.25">
      <c r="A3" s="170" t="s">
        <v>19</v>
      </c>
      <c r="B3" s="52"/>
      <c r="C3" s="40">
        <v>0.375</v>
      </c>
      <c r="D3" s="178"/>
      <c r="E3" s="210"/>
      <c r="F3" s="211"/>
      <c r="G3" s="181"/>
      <c r="H3" s="21"/>
      <c r="I3" s="22" t="s">
        <v>0</v>
      </c>
      <c r="J3" s="23"/>
      <c r="K3" s="21"/>
      <c r="L3" s="22" t="s">
        <v>0</v>
      </c>
      <c r="M3" s="23"/>
      <c r="N3" s="21"/>
      <c r="O3" s="22" t="s">
        <v>0</v>
      </c>
      <c r="P3" s="23"/>
      <c r="Q3" s="21"/>
      <c r="R3" s="22" t="s">
        <v>0</v>
      </c>
      <c r="S3" s="23"/>
      <c r="T3" s="24">
        <f>Q3+N3+K3</f>
        <v>0</v>
      </c>
      <c r="U3" s="22" t="s">
        <v>0</v>
      </c>
      <c r="V3" s="23">
        <f>S3+P3+M3</f>
        <v>0</v>
      </c>
    </row>
    <row r="4" spans="1:22" x14ac:dyDescent="0.25">
      <c r="A4" s="48" t="s">
        <v>20</v>
      </c>
      <c r="B4" s="45"/>
      <c r="C4" s="36">
        <v>0.375</v>
      </c>
      <c r="D4" s="26"/>
      <c r="E4" s="138"/>
      <c r="F4" s="139"/>
      <c r="G4" s="140"/>
      <c r="H4" s="27"/>
      <c r="I4" s="28" t="s">
        <v>0</v>
      </c>
      <c r="J4" s="29"/>
      <c r="K4" s="27"/>
      <c r="L4" s="28" t="s">
        <v>0</v>
      </c>
      <c r="M4" s="29"/>
      <c r="N4" s="27"/>
      <c r="O4" s="28" t="s">
        <v>0</v>
      </c>
      <c r="P4" s="29"/>
      <c r="Q4" s="27"/>
      <c r="R4" s="28" t="s">
        <v>0</v>
      </c>
      <c r="S4" s="29"/>
      <c r="T4" s="30">
        <f t="shared" ref="T4:T38" si="0">Q4+N4+K4</f>
        <v>0</v>
      </c>
      <c r="U4" s="28" t="s">
        <v>0</v>
      </c>
      <c r="V4" s="29">
        <f t="shared" ref="V4:V38" si="1">S4+P4+M4</f>
        <v>0</v>
      </c>
    </row>
    <row r="5" spans="1:22" ht="15.75" thickBot="1" x14ac:dyDescent="0.3">
      <c r="A5" s="49" t="s">
        <v>21</v>
      </c>
      <c r="B5" s="51"/>
      <c r="C5" s="39">
        <v>0.375</v>
      </c>
      <c r="D5" s="166"/>
      <c r="E5" s="167"/>
      <c r="F5" s="168"/>
      <c r="G5" s="169"/>
      <c r="H5" s="31"/>
      <c r="I5" s="32" t="s">
        <v>0</v>
      </c>
      <c r="J5" s="33"/>
      <c r="K5" s="31"/>
      <c r="L5" s="32" t="s">
        <v>0</v>
      </c>
      <c r="M5" s="33"/>
      <c r="N5" s="31"/>
      <c r="O5" s="32" t="s">
        <v>0</v>
      </c>
      <c r="P5" s="33"/>
      <c r="Q5" s="31"/>
      <c r="R5" s="32" t="s">
        <v>0</v>
      </c>
      <c r="S5" s="33"/>
      <c r="T5" s="34">
        <f t="shared" si="0"/>
        <v>0</v>
      </c>
      <c r="U5" s="32" t="s">
        <v>0</v>
      </c>
      <c r="V5" s="33">
        <f t="shared" si="1"/>
        <v>0</v>
      </c>
    </row>
    <row r="6" spans="1:22" x14ac:dyDescent="0.25">
      <c r="A6" s="47" t="s">
        <v>22</v>
      </c>
      <c r="B6" s="44"/>
      <c r="C6" s="35">
        <v>0.40625</v>
      </c>
      <c r="D6" s="17"/>
      <c r="E6" s="144"/>
      <c r="F6" s="145"/>
      <c r="G6" s="146"/>
      <c r="H6" s="21"/>
      <c r="I6" s="22" t="s">
        <v>0</v>
      </c>
      <c r="J6" s="23"/>
      <c r="K6" s="21"/>
      <c r="L6" s="22" t="s">
        <v>0</v>
      </c>
      <c r="M6" s="23"/>
      <c r="N6" s="21"/>
      <c r="O6" s="22" t="s">
        <v>0</v>
      </c>
      <c r="P6" s="23"/>
      <c r="Q6" s="21"/>
      <c r="R6" s="22" t="s">
        <v>0</v>
      </c>
      <c r="S6" s="23"/>
      <c r="T6" s="24">
        <f t="shared" si="0"/>
        <v>0</v>
      </c>
      <c r="U6" s="22" t="s">
        <v>0</v>
      </c>
      <c r="V6" s="23">
        <f t="shared" si="1"/>
        <v>0</v>
      </c>
    </row>
    <row r="7" spans="1:22" x14ac:dyDescent="0.25">
      <c r="A7" s="170" t="s">
        <v>23</v>
      </c>
      <c r="B7" s="52"/>
      <c r="C7" s="40">
        <v>0.40625</v>
      </c>
      <c r="D7" s="171"/>
      <c r="E7" s="172"/>
      <c r="F7" s="173"/>
      <c r="G7" s="174"/>
      <c r="H7" s="18"/>
      <c r="I7" s="19" t="s">
        <v>0</v>
      </c>
      <c r="J7" s="20"/>
      <c r="K7" s="18"/>
      <c r="L7" s="19" t="s">
        <v>0</v>
      </c>
      <c r="M7" s="20"/>
      <c r="N7" s="18"/>
      <c r="O7" s="19" t="s">
        <v>0</v>
      </c>
      <c r="P7" s="20"/>
      <c r="Q7" s="18"/>
      <c r="R7" s="19" t="s">
        <v>0</v>
      </c>
      <c r="S7" s="20"/>
      <c r="T7" s="38">
        <f t="shared" si="0"/>
        <v>0</v>
      </c>
      <c r="U7" s="19" t="s">
        <v>0</v>
      </c>
      <c r="V7" s="20">
        <f t="shared" si="1"/>
        <v>0</v>
      </c>
    </row>
    <row r="8" spans="1:22" ht="15.75" thickBot="1" x14ac:dyDescent="0.3">
      <c r="A8" s="49" t="s">
        <v>24</v>
      </c>
      <c r="B8" s="51"/>
      <c r="C8" s="40">
        <v>0.40625</v>
      </c>
      <c r="D8" s="176"/>
      <c r="E8" s="177"/>
      <c r="F8" s="168"/>
      <c r="G8" s="169"/>
      <c r="H8" s="31"/>
      <c r="I8" s="32" t="s">
        <v>0</v>
      </c>
      <c r="J8" s="33"/>
      <c r="K8" s="31"/>
      <c r="L8" s="32" t="s">
        <v>0</v>
      </c>
      <c r="M8" s="33"/>
      <c r="N8" s="31"/>
      <c r="O8" s="32" t="s">
        <v>0</v>
      </c>
      <c r="P8" s="33"/>
      <c r="Q8" s="31"/>
      <c r="R8" s="32" t="s">
        <v>0</v>
      </c>
      <c r="S8" s="33"/>
      <c r="T8" s="34">
        <f t="shared" si="0"/>
        <v>0</v>
      </c>
      <c r="U8" s="32" t="s">
        <v>0</v>
      </c>
      <c r="V8" s="33">
        <f t="shared" si="1"/>
        <v>0</v>
      </c>
    </row>
    <row r="9" spans="1:22" x14ac:dyDescent="0.25">
      <c r="A9" s="47" t="s">
        <v>25</v>
      </c>
      <c r="B9" s="44"/>
      <c r="C9" s="35">
        <v>0.4375</v>
      </c>
      <c r="D9" s="16"/>
      <c r="E9" s="152"/>
      <c r="F9" s="145"/>
      <c r="G9" s="146"/>
      <c r="H9" s="21"/>
      <c r="I9" s="22" t="s">
        <v>0</v>
      </c>
      <c r="J9" s="23"/>
      <c r="K9" s="21"/>
      <c r="L9" s="22" t="s">
        <v>0</v>
      </c>
      <c r="M9" s="23"/>
      <c r="N9" s="21"/>
      <c r="O9" s="22" t="s">
        <v>0</v>
      </c>
      <c r="P9" s="23"/>
      <c r="Q9" s="21"/>
      <c r="R9" s="22" t="s">
        <v>0</v>
      </c>
      <c r="S9" s="23"/>
      <c r="T9" s="24">
        <f t="shared" si="0"/>
        <v>0</v>
      </c>
      <c r="U9" s="22" t="s">
        <v>0</v>
      </c>
      <c r="V9" s="23">
        <f t="shared" si="1"/>
        <v>0</v>
      </c>
    </row>
    <row r="10" spans="1:22" x14ac:dyDescent="0.25">
      <c r="A10" s="48" t="s">
        <v>26</v>
      </c>
      <c r="B10" s="45"/>
      <c r="C10" s="36">
        <v>0.4375</v>
      </c>
      <c r="D10" s="25"/>
      <c r="E10" s="147"/>
      <c r="F10" s="142"/>
      <c r="G10" s="141"/>
      <c r="H10" s="27"/>
      <c r="I10" s="28" t="s">
        <v>0</v>
      </c>
      <c r="J10" s="29"/>
      <c r="K10" s="27"/>
      <c r="L10" s="28" t="s">
        <v>0</v>
      </c>
      <c r="M10" s="29"/>
      <c r="N10" s="27"/>
      <c r="O10" s="28" t="s">
        <v>0</v>
      </c>
      <c r="P10" s="29"/>
      <c r="Q10" s="27"/>
      <c r="R10" s="28" t="s">
        <v>0</v>
      </c>
      <c r="S10" s="29"/>
      <c r="T10" s="30">
        <f t="shared" si="0"/>
        <v>0</v>
      </c>
      <c r="U10" s="28" t="s">
        <v>0</v>
      </c>
      <c r="V10" s="29">
        <f t="shared" si="1"/>
        <v>0</v>
      </c>
    </row>
    <row r="11" spans="1:22" ht="15.75" thickBot="1" x14ac:dyDescent="0.3">
      <c r="A11" s="182" t="s">
        <v>27</v>
      </c>
      <c r="B11" s="183"/>
      <c r="C11" s="184">
        <v>0.4375</v>
      </c>
      <c r="D11" s="185"/>
      <c r="E11" s="186"/>
      <c r="F11" s="187"/>
      <c r="G11" s="188"/>
      <c r="H11" s="162"/>
      <c r="I11" s="163" t="s">
        <v>0</v>
      </c>
      <c r="J11" s="164"/>
      <c r="K11" s="162"/>
      <c r="L11" s="163" t="s">
        <v>0</v>
      </c>
      <c r="M11" s="164"/>
      <c r="N11" s="162"/>
      <c r="O11" s="163" t="s">
        <v>0</v>
      </c>
      <c r="P11" s="164"/>
      <c r="Q11" s="162"/>
      <c r="R11" s="163" t="s">
        <v>0</v>
      </c>
      <c r="S11" s="164"/>
      <c r="T11" s="165">
        <f t="shared" si="0"/>
        <v>0</v>
      </c>
      <c r="U11" s="163" t="s">
        <v>0</v>
      </c>
      <c r="V11" s="164">
        <f t="shared" si="1"/>
        <v>0</v>
      </c>
    </row>
    <row r="12" spans="1:22" x14ac:dyDescent="0.25">
      <c r="A12" s="170" t="s">
        <v>28</v>
      </c>
      <c r="B12" s="52"/>
      <c r="C12" s="40">
        <v>0.46875</v>
      </c>
      <c r="D12" s="171"/>
      <c r="E12" s="179"/>
      <c r="F12" s="180"/>
      <c r="G12" s="181"/>
      <c r="H12" s="18"/>
      <c r="I12" s="19" t="s">
        <v>0</v>
      </c>
      <c r="J12" s="20"/>
      <c r="K12" s="18"/>
      <c r="L12" s="19" t="s">
        <v>0</v>
      </c>
      <c r="M12" s="20"/>
      <c r="N12" s="18"/>
      <c r="O12" s="19" t="s">
        <v>0</v>
      </c>
      <c r="P12" s="20"/>
      <c r="Q12" s="18"/>
      <c r="R12" s="19" t="s">
        <v>0</v>
      </c>
      <c r="S12" s="20"/>
      <c r="T12" s="38">
        <f t="shared" si="0"/>
        <v>0</v>
      </c>
      <c r="U12" s="19" t="s">
        <v>0</v>
      </c>
      <c r="V12" s="20">
        <f t="shared" si="1"/>
        <v>0</v>
      </c>
    </row>
    <row r="13" spans="1:22" x14ac:dyDescent="0.25">
      <c r="A13" s="48" t="s">
        <v>29</v>
      </c>
      <c r="B13" s="45"/>
      <c r="C13" s="36">
        <v>0.46875</v>
      </c>
      <c r="D13" s="10"/>
      <c r="E13" s="148"/>
      <c r="F13" s="149"/>
      <c r="G13" s="43"/>
      <c r="H13" s="27"/>
      <c r="I13" s="28" t="s">
        <v>0</v>
      </c>
      <c r="J13" s="29"/>
      <c r="K13" s="27"/>
      <c r="L13" s="28" t="s">
        <v>0</v>
      </c>
      <c r="M13" s="29"/>
      <c r="N13" s="27"/>
      <c r="O13" s="28" t="s">
        <v>0</v>
      </c>
      <c r="P13" s="29"/>
      <c r="Q13" s="27"/>
      <c r="R13" s="28" t="s">
        <v>0</v>
      </c>
      <c r="S13" s="29"/>
      <c r="T13" s="30">
        <f t="shared" si="0"/>
        <v>0</v>
      </c>
      <c r="U13" s="28" t="s">
        <v>0</v>
      </c>
      <c r="V13" s="29">
        <f t="shared" si="1"/>
        <v>0</v>
      </c>
    </row>
    <row r="14" spans="1:22" ht="15.75" thickBot="1" x14ac:dyDescent="0.3">
      <c r="A14" s="50" t="s">
        <v>30</v>
      </c>
      <c r="B14" s="46"/>
      <c r="C14" s="37">
        <v>0.46875</v>
      </c>
      <c r="D14" s="13"/>
      <c r="E14" s="150"/>
      <c r="F14" s="151"/>
      <c r="G14" s="42"/>
      <c r="H14" s="31"/>
      <c r="I14" s="32" t="s">
        <v>0</v>
      </c>
      <c r="J14" s="33"/>
      <c r="K14" s="31"/>
      <c r="L14" s="32" t="s">
        <v>0</v>
      </c>
      <c r="M14" s="33"/>
      <c r="N14" s="31"/>
      <c r="O14" s="32" t="s">
        <v>0</v>
      </c>
      <c r="P14" s="33"/>
      <c r="Q14" s="31"/>
      <c r="R14" s="32" t="s">
        <v>0</v>
      </c>
      <c r="S14" s="33"/>
      <c r="T14" s="34">
        <f t="shared" si="0"/>
        <v>0</v>
      </c>
      <c r="U14" s="32" t="s">
        <v>0</v>
      </c>
      <c r="V14" s="33">
        <f t="shared" si="1"/>
        <v>0</v>
      </c>
    </row>
    <row r="15" spans="1:22" x14ac:dyDescent="0.25">
      <c r="A15" s="47" t="s">
        <v>31</v>
      </c>
      <c r="B15" s="44"/>
      <c r="C15" s="35">
        <v>0.5</v>
      </c>
      <c r="D15" s="16"/>
      <c r="E15" s="152"/>
      <c r="F15" s="145"/>
      <c r="G15" s="146"/>
      <c r="H15" s="21"/>
      <c r="I15" s="22" t="s">
        <v>0</v>
      </c>
      <c r="J15" s="23"/>
      <c r="K15" s="21"/>
      <c r="L15" s="22" t="s">
        <v>0</v>
      </c>
      <c r="M15" s="23"/>
      <c r="N15" s="21"/>
      <c r="O15" s="22" t="s">
        <v>0</v>
      </c>
      <c r="P15" s="23"/>
      <c r="Q15" s="21"/>
      <c r="R15" s="22" t="s">
        <v>0</v>
      </c>
      <c r="S15" s="23"/>
      <c r="T15" s="24">
        <f t="shared" si="0"/>
        <v>0</v>
      </c>
      <c r="U15" s="22" t="s">
        <v>0</v>
      </c>
      <c r="V15" s="23">
        <f t="shared" si="1"/>
        <v>0</v>
      </c>
    </row>
    <row r="16" spans="1:22" x14ac:dyDescent="0.25">
      <c r="A16" s="48" t="s">
        <v>32</v>
      </c>
      <c r="B16" s="45"/>
      <c r="C16" s="36">
        <v>0.5</v>
      </c>
      <c r="D16" s="25"/>
      <c r="E16" s="147"/>
      <c r="F16" s="142"/>
      <c r="G16" s="143"/>
      <c r="H16" s="27"/>
      <c r="I16" s="28" t="s">
        <v>0</v>
      </c>
      <c r="J16" s="29"/>
      <c r="K16" s="27"/>
      <c r="L16" s="28" t="s">
        <v>0</v>
      </c>
      <c r="M16" s="29"/>
      <c r="N16" s="27"/>
      <c r="O16" s="28" t="s">
        <v>0</v>
      </c>
      <c r="P16" s="29"/>
      <c r="Q16" s="27"/>
      <c r="R16" s="28" t="s">
        <v>0</v>
      </c>
      <c r="S16" s="29"/>
      <c r="T16" s="30">
        <f t="shared" si="0"/>
        <v>0</v>
      </c>
      <c r="U16" s="28" t="s">
        <v>0</v>
      </c>
      <c r="V16" s="29">
        <f t="shared" si="1"/>
        <v>0</v>
      </c>
    </row>
    <row r="17" spans="1:22" ht="15.75" thickBot="1" x14ac:dyDescent="0.3">
      <c r="A17" s="49" t="s">
        <v>33</v>
      </c>
      <c r="B17" s="51"/>
      <c r="C17" s="39">
        <v>0.5</v>
      </c>
      <c r="D17" s="12"/>
      <c r="E17" s="190"/>
      <c r="F17" s="154"/>
      <c r="G17" s="191"/>
      <c r="H17" s="31"/>
      <c r="I17" s="32" t="s">
        <v>0</v>
      </c>
      <c r="J17" s="33"/>
      <c r="K17" s="31"/>
      <c r="L17" s="32" t="s">
        <v>0</v>
      </c>
      <c r="M17" s="33"/>
      <c r="N17" s="31"/>
      <c r="O17" s="32" t="s">
        <v>0</v>
      </c>
      <c r="P17" s="33"/>
      <c r="Q17" s="31"/>
      <c r="R17" s="32" t="s">
        <v>0</v>
      </c>
      <c r="S17" s="33"/>
      <c r="T17" s="34">
        <f t="shared" si="0"/>
        <v>0</v>
      </c>
      <c r="U17" s="32" t="s">
        <v>0</v>
      </c>
      <c r="V17" s="33">
        <f t="shared" si="1"/>
        <v>0</v>
      </c>
    </row>
    <row r="18" spans="1:22" x14ac:dyDescent="0.25">
      <c r="A18" s="47" t="s">
        <v>34</v>
      </c>
      <c r="B18" s="44"/>
      <c r="C18" s="35">
        <v>0.53125</v>
      </c>
      <c r="D18" s="11"/>
      <c r="E18" s="192"/>
      <c r="F18" s="153"/>
      <c r="G18" s="193"/>
      <c r="H18" s="21"/>
      <c r="I18" s="22" t="s">
        <v>0</v>
      </c>
      <c r="J18" s="23"/>
      <c r="K18" s="21"/>
      <c r="L18" s="22" t="s">
        <v>0</v>
      </c>
      <c r="M18" s="23"/>
      <c r="N18" s="21"/>
      <c r="O18" s="22" t="s">
        <v>0</v>
      </c>
      <c r="P18" s="23"/>
      <c r="Q18" s="21"/>
      <c r="R18" s="22" t="s">
        <v>0</v>
      </c>
      <c r="S18" s="23"/>
      <c r="T18" s="24">
        <f t="shared" si="0"/>
        <v>0</v>
      </c>
      <c r="U18" s="22" t="s">
        <v>0</v>
      </c>
      <c r="V18" s="23">
        <f t="shared" si="1"/>
        <v>0</v>
      </c>
    </row>
    <row r="19" spans="1:22" x14ac:dyDescent="0.25">
      <c r="A19" s="170" t="s">
        <v>35</v>
      </c>
      <c r="B19" s="52"/>
      <c r="C19" s="40">
        <v>0.53125</v>
      </c>
      <c r="D19" s="171"/>
      <c r="E19" s="179"/>
      <c r="F19" s="180"/>
      <c r="G19" s="181"/>
      <c r="H19" s="18"/>
      <c r="I19" s="19" t="s">
        <v>0</v>
      </c>
      <c r="J19" s="20"/>
      <c r="K19" s="18"/>
      <c r="L19" s="19" t="s">
        <v>0</v>
      </c>
      <c r="M19" s="20"/>
      <c r="N19" s="18"/>
      <c r="O19" s="19" t="s">
        <v>0</v>
      </c>
      <c r="P19" s="20"/>
      <c r="Q19" s="18"/>
      <c r="R19" s="19" t="s">
        <v>0</v>
      </c>
      <c r="S19" s="20"/>
      <c r="T19" s="38">
        <f t="shared" si="0"/>
        <v>0</v>
      </c>
      <c r="U19" s="19" t="s">
        <v>0</v>
      </c>
      <c r="V19" s="20">
        <f t="shared" si="1"/>
        <v>0</v>
      </c>
    </row>
    <row r="20" spans="1:22" ht="15.75" thickBot="1" x14ac:dyDescent="0.3">
      <c r="A20" s="49" t="s">
        <v>36</v>
      </c>
      <c r="B20" s="51"/>
      <c r="C20" s="39">
        <v>0.53125</v>
      </c>
      <c r="D20" s="176"/>
      <c r="E20" s="194"/>
      <c r="F20" s="195"/>
      <c r="G20" s="196"/>
      <c r="H20" s="31"/>
      <c r="I20" s="32" t="s">
        <v>0</v>
      </c>
      <c r="J20" s="33"/>
      <c r="K20" s="31"/>
      <c r="L20" s="32" t="s">
        <v>0</v>
      </c>
      <c r="M20" s="33"/>
      <c r="N20" s="31"/>
      <c r="O20" s="32" t="s">
        <v>0</v>
      </c>
      <c r="P20" s="33"/>
      <c r="Q20" s="31"/>
      <c r="R20" s="32" t="s">
        <v>0</v>
      </c>
      <c r="S20" s="33"/>
      <c r="T20" s="34">
        <f t="shared" si="0"/>
        <v>0</v>
      </c>
      <c r="U20" s="32" t="s">
        <v>0</v>
      </c>
      <c r="V20" s="33">
        <f t="shared" si="1"/>
        <v>0</v>
      </c>
    </row>
    <row r="21" spans="1:22" x14ac:dyDescent="0.25">
      <c r="A21" s="47" t="s">
        <v>37</v>
      </c>
      <c r="B21" s="44"/>
      <c r="C21" s="35">
        <v>0.5625</v>
      </c>
      <c r="D21" s="16"/>
      <c r="E21" s="197"/>
      <c r="F21" s="145"/>
      <c r="G21" s="146"/>
      <c r="H21" s="21"/>
      <c r="I21" s="22" t="s">
        <v>0</v>
      </c>
      <c r="J21" s="23"/>
      <c r="K21" s="21"/>
      <c r="L21" s="22" t="s">
        <v>0</v>
      </c>
      <c r="M21" s="23"/>
      <c r="N21" s="21"/>
      <c r="O21" s="22" t="s">
        <v>0</v>
      </c>
      <c r="P21" s="23"/>
      <c r="Q21" s="21"/>
      <c r="R21" s="22" t="s">
        <v>0</v>
      </c>
      <c r="S21" s="23"/>
      <c r="T21" s="24">
        <f t="shared" si="0"/>
        <v>0</v>
      </c>
      <c r="U21" s="22" t="s">
        <v>0</v>
      </c>
      <c r="V21" s="23">
        <f t="shared" si="1"/>
        <v>0</v>
      </c>
    </row>
    <row r="22" spans="1:22" x14ac:dyDescent="0.25">
      <c r="A22" s="48" t="s">
        <v>38</v>
      </c>
      <c r="B22" s="45"/>
      <c r="C22" s="36">
        <v>0.5625</v>
      </c>
      <c r="D22" s="25"/>
      <c r="E22" s="147"/>
      <c r="F22" s="142"/>
      <c r="G22" s="143"/>
      <c r="H22" s="27"/>
      <c r="I22" s="28" t="s">
        <v>0</v>
      </c>
      <c r="J22" s="29"/>
      <c r="K22" s="27"/>
      <c r="L22" s="28" t="s">
        <v>0</v>
      </c>
      <c r="M22" s="29"/>
      <c r="N22" s="27"/>
      <c r="O22" s="28" t="s">
        <v>0</v>
      </c>
      <c r="P22" s="29"/>
      <c r="Q22" s="27"/>
      <c r="R22" s="28" t="s">
        <v>0</v>
      </c>
      <c r="S22" s="29"/>
      <c r="T22" s="30">
        <f t="shared" si="0"/>
        <v>0</v>
      </c>
      <c r="U22" s="28" t="s">
        <v>0</v>
      </c>
      <c r="V22" s="29">
        <f t="shared" si="1"/>
        <v>0</v>
      </c>
    </row>
    <row r="23" spans="1:22" ht="15.75" thickBot="1" x14ac:dyDescent="0.3">
      <c r="A23" s="49" t="s">
        <v>39</v>
      </c>
      <c r="B23" s="51"/>
      <c r="C23" s="39">
        <v>0.5625</v>
      </c>
      <c r="D23" s="176"/>
      <c r="E23" s="177"/>
      <c r="F23" s="168"/>
      <c r="G23" s="169"/>
      <c r="H23" s="31"/>
      <c r="I23" s="32" t="s">
        <v>0</v>
      </c>
      <c r="J23" s="33"/>
      <c r="K23" s="31"/>
      <c r="L23" s="32" t="s">
        <v>0</v>
      </c>
      <c r="M23" s="33"/>
      <c r="N23" s="31"/>
      <c r="O23" s="32" t="s">
        <v>0</v>
      </c>
      <c r="P23" s="33"/>
      <c r="Q23" s="31"/>
      <c r="R23" s="32" t="s">
        <v>0</v>
      </c>
      <c r="S23" s="33"/>
      <c r="T23" s="34">
        <f t="shared" si="0"/>
        <v>0</v>
      </c>
      <c r="U23" s="32" t="s">
        <v>0</v>
      </c>
      <c r="V23" s="33">
        <f t="shared" si="1"/>
        <v>0</v>
      </c>
    </row>
    <row r="24" spans="1:22" x14ac:dyDescent="0.25">
      <c r="A24" s="47" t="s">
        <v>40</v>
      </c>
      <c r="B24" s="44"/>
      <c r="C24" s="35">
        <v>0.59375</v>
      </c>
      <c r="D24" s="16"/>
      <c r="E24" s="152"/>
      <c r="F24" s="145"/>
      <c r="G24" s="146"/>
      <c r="H24" s="21"/>
      <c r="I24" s="22" t="s">
        <v>0</v>
      </c>
      <c r="J24" s="23"/>
      <c r="K24" s="21"/>
      <c r="L24" s="22" t="s">
        <v>0</v>
      </c>
      <c r="M24" s="23"/>
      <c r="N24" s="21"/>
      <c r="O24" s="22" t="s">
        <v>0</v>
      </c>
      <c r="P24" s="23"/>
      <c r="Q24" s="21"/>
      <c r="R24" s="22" t="s">
        <v>0</v>
      </c>
      <c r="S24" s="23"/>
      <c r="T24" s="24">
        <f t="shared" si="0"/>
        <v>0</v>
      </c>
      <c r="U24" s="22" t="s">
        <v>0</v>
      </c>
      <c r="V24" s="23">
        <f t="shared" si="1"/>
        <v>0</v>
      </c>
    </row>
    <row r="25" spans="1:22" x14ac:dyDescent="0.25">
      <c r="A25" s="170" t="s">
        <v>41</v>
      </c>
      <c r="B25" s="52"/>
      <c r="C25" s="40">
        <v>0.59375</v>
      </c>
      <c r="D25" s="41"/>
      <c r="E25" s="200"/>
      <c r="F25" s="155"/>
      <c r="G25" s="201"/>
      <c r="H25" s="18"/>
      <c r="I25" s="19" t="s">
        <v>0</v>
      </c>
      <c r="J25" s="20"/>
      <c r="K25" s="18"/>
      <c r="L25" s="19" t="s">
        <v>0</v>
      </c>
      <c r="M25" s="20"/>
      <c r="N25" s="18"/>
      <c r="O25" s="19" t="s">
        <v>0</v>
      </c>
      <c r="P25" s="20"/>
      <c r="Q25" s="18"/>
      <c r="R25" s="19" t="s">
        <v>0</v>
      </c>
      <c r="S25" s="20"/>
      <c r="T25" s="38">
        <f t="shared" si="0"/>
        <v>0</v>
      </c>
      <c r="U25" s="19" t="s">
        <v>0</v>
      </c>
      <c r="V25" s="20">
        <f t="shared" si="1"/>
        <v>0</v>
      </c>
    </row>
    <row r="26" spans="1:22" ht="15.75" thickBot="1" x14ac:dyDescent="0.3">
      <c r="A26" s="50" t="s">
        <v>42</v>
      </c>
      <c r="B26" s="46"/>
      <c r="C26" s="37">
        <v>0.59375</v>
      </c>
      <c r="D26" s="13"/>
      <c r="E26" s="150"/>
      <c r="F26" s="151"/>
      <c r="G26" s="42"/>
      <c r="H26" s="266"/>
      <c r="I26" s="267" t="s">
        <v>0</v>
      </c>
      <c r="J26" s="268"/>
      <c r="K26" s="266"/>
      <c r="L26" s="267" t="s">
        <v>0</v>
      </c>
      <c r="M26" s="268"/>
      <c r="N26" s="266"/>
      <c r="O26" s="267" t="s">
        <v>0</v>
      </c>
      <c r="P26" s="268"/>
      <c r="Q26" s="266"/>
      <c r="R26" s="267" t="s">
        <v>0</v>
      </c>
      <c r="S26" s="268"/>
      <c r="T26" s="269">
        <f t="shared" si="0"/>
        <v>0</v>
      </c>
      <c r="U26" s="267" t="s">
        <v>0</v>
      </c>
      <c r="V26" s="268">
        <f t="shared" si="1"/>
        <v>0</v>
      </c>
    </row>
    <row r="27" spans="1:22" x14ac:dyDescent="0.25">
      <c r="A27" s="47" t="s">
        <v>43</v>
      </c>
      <c r="B27" s="44"/>
      <c r="C27" s="35">
        <v>0.625</v>
      </c>
      <c r="D27" s="16"/>
      <c r="E27" s="270"/>
      <c r="F27" s="270"/>
      <c r="G27" s="271"/>
      <c r="H27" s="21"/>
      <c r="I27" s="22" t="s">
        <v>0</v>
      </c>
      <c r="J27" s="23"/>
      <c r="K27" s="21"/>
      <c r="L27" s="22" t="s">
        <v>0</v>
      </c>
      <c r="M27" s="23"/>
      <c r="N27" s="21"/>
      <c r="O27" s="22" t="s">
        <v>0</v>
      </c>
      <c r="P27" s="23"/>
      <c r="Q27" s="21"/>
      <c r="R27" s="22" t="s">
        <v>0</v>
      </c>
      <c r="S27" s="23"/>
      <c r="T27" s="24">
        <f t="shared" si="0"/>
        <v>0</v>
      </c>
      <c r="U27" s="22" t="s">
        <v>0</v>
      </c>
      <c r="V27" s="23">
        <f t="shared" si="1"/>
        <v>0</v>
      </c>
    </row>
    <row r="28" spans="1:22" x14ac:dyDescent="0.25">
      <c r="A28" s="48" t="s">
        <v>44</v>
      </c>
      <c r="B28" s="45"/>
      <c r="C28" s="36">
        <v>0.625</v>
      </c>
      <c r="D28" s="25"/>
      <c r="E28" s="264"/>
      <c r="F28" s="264"/>
      <c r="G28" s="265"/>
      <c r="H28" s="27"/>
      <c r="I28" s="28" t="s">
        <v>0</v>
      </c>
      <c r="J28" s="29"/>
      <c r="K28" s="27"/>
      <c r="L28" s="28" t="s">
        <v>0</v>
      </c>
      <c r="M28" s="29"/>
      <c r="N28" s="27"/>
      <c r="O28" s="28" t="s">
        <v>0</v>
      </c>
      <c r="P28" s="29"/>
      <c r="Q28" s="27"/>
      <c r="R28" s="28" t="s">
        <v>0</v>
      </c>
      <c r="S28" s="29"/>
      <c r="T28" s="30">
        <f t="shared" si="0"/>
        <v>0</v>
      </c>
      <c r="U28" s="28" t="s">
        <v>0</v>
      </c>
      <c r="V28" s="29">
        <f t="shared" si="1"/>
        <v>0</v>
      </c>
    </row>
    <row r="29" spans="1:22" ht="15.75" thickBot="1" x14ac:dyDescent="0.3">
      <c r="A29" s="182" t="s">
        <v>45</v>
      </c>
      <c r="B29" s="183"/>
      <c r="C29" s="184">
        <v>0.625</v>
      </c>
      <c r="D29" s="272"/>
      <c r="E29" s="273"/>
      <c r="F29" s="274"/>
      <c r="G29" s="275"/>
      <c r="H29" s="162"/>
      <c r="I29" s="163" t="s">
        <v>0</v>
      </c>
      <c r="J29" s="164"/>
      <c r="K29" s="162"/>
      <c r="L29" s="163" t="s">
        <v>0</v>
      </c>
      <c r="M29" s="164"/>
      <c r="N29" s="162"/>
      <c r="O29" s="163" t="s">
        <v>0</v>
      </c>
      <c r="P29" s="164"/>
      <c r="Q29" s="162"/>
      <c r="R29" s="163" t="s">
        <v>0</v>
      </c>
      <c r="S29" s="164"/>
      <c r="T29" s="165">
        <f t="shared" si="0"/>
        <v>0</v>
      </c>
      <c r="U29" s="163" t="s">
        <v>0</v>
      </c>
      <c r="V29" s="164">
        <f t="shared" si="1"/>
        <v>0</v>
      </c>
    </row>
    <row r="30" spans="1:22" x14ac:dyDescent="0.25">
      <c r="A30" s="170" t="s">
        <v>46</v>
      </c>
      <c r="B30" s="52"/>
      <c r="C30" s="40">
        <v>0.625</v>
      </c>
      <c r="D30" s="41"/>
      <c r="E30" s="200"/>
      <c r="F30" s="155"/>
      <c r="G30" s="201"/>
      <c r="H30" s="18"/>
      <c r="I30" s="19" t="s">
        <v>0</v>
      </c>
      <c r="J30" s="20"/>
      <c r="K30" s="18"/>
      <c r="L30" s="19" t="s">
        <v>0</v>
      </c>
      <c r="M30" s="20"/>
      <c r="N30" s="18"/>
      <c r="O30" s="19" t="s">
        <v>0</v>
      </c>
      <c r="P30" s="20"/>
      <c r="Q30" s="18"/>
      <c r="R30" s="19" t="s">
        <v>0</v>
      </c>
      <c r="S30" s="20"/>
      <c r="T30" s="38">
        <f t="shared" si="0"/>
        <v>0</v>
      </c>
      <c r="U30" s="19" t="s">
        <v>0</v>
      </c>
      <c r="V30" s="20">
        <f t="shared" si="1"/>
        <v>0</v>
      </c>
    </row>
    <row r="31" spans="1:22" x14ac:dyDescent="0.25">
      <c r="A31" s="170" t="s">
        <v>47</v>
      </c>
      <c r="B31" s="52"/>
      <c r="C31" s="40">
        <v>0.625</v>
      </c>
      <c r="D31" s="171"/>
      <c r="E31" s="198"/>
      <c r="F31" s="175"/>
      <c r="G31" s="199"/>
      <c r="H31" s="18"/>
      <c r="I31" s="19" t="s">
        <v>0</v>
      </c>
      <c r="J31" s="20"/>
      <c r="K31" s="18"/>
      <c r="L31" s="19" t="s">
        <v>0</v>
      </c>
      <c r="M31" s="20"/>
      <c r="N31" s="18"/>
      <c r="O31" s="19" t="s">
        <v>0</v>
      </c>
      <c r="P31" s="20"/>
      <c r="Q31" s="18"/>
      <c r="R31" s="19" t="s">
        <v>0</v>
      </c>
      <c r="S31" s="20"/>
      <c r="T31" s="38">
        <f t="shared" si="0"/>
        <v>0</v>
      </c>
      <c r="U31" s="19" t="s">
        <v>0</v>
      </c>
      <c r="V31" s="20">
        <f t="shared" si="1"/>
        <v>0</v>
      </c>
    </row>
    <row r="32" spans="1:22" ht="15.75" thickBot="1" x14ac:dyDescent="0.3">
      <c r="A32" s="49" t="s">
        <v>48</v>
      </c>
      <c r="B32" s="51"/>
      <c r="C32" s="39">
        <v>0.625</v>
      </c>
      <c r="D32" s="176"/>
      <c r="E32" s="202"/>
      <c r="F32" s="177"/>
      <c r="G32" s="203"/>
      <c r="H32" s="31"/>
      <c r="I32" s="32" t="s">
        <v>0</v>
      </c>
      <c r="J32" s="33"/>
      <c r="K32" s="31"/>
      <c r="L32" s="32" t="s">
        <v>0</v>
      </c>
      <c r="M32" s="33"/>
      <c r="N32" s="31"/>
      <c r="O32" s="32" t="s">
        <v>0</v>
      </c>
      <c r="P32" s="33"/>
      <c r="Q32" s="31"/>
      <c r="R32" s="32" t="s">
        <v>0</v>
      </c>
      <c r="S32" s="33"/>
      <c r="T32" s="34">
        <f t="shared" si="0"/>
        <v>0</v>
      </c>
      <c r="U32" s="32" t="s">
        <v>0</v>
      </c>
      <c r="V32" s="33">
        <f t="shared" si="1"/>
        <v>0</v>
      </c>
    </row>
    <row r="33" spans="1:22" x14ac:dyDescent="0.25">
      <c r="A33" s="47" t="s">
        <v>49</v>
      </c>
      <c r="B33" s="44"/>
      <c r="C33" s="35">
        <v>0.65625</v>
      </c>
      <c r="D33" s="11"/>
      <c r="E33" s="192"/>
      <c r="F33" s="153"/>
      <c r="G33" s="193"/>
      <c r="H33" s="21"/>
      <c r="I33" s="22" t="s">
        <v>0</v>
      </c>
      <c r="J33" s="23"/>
      <c r="K33" s="21"/>
      <c r="L33" s="22" t="s">
        <v>0</v>
      </c>
      <c r="M33" s="23"/>
      <c r="N33" s="21"/>
      <c r="O33" s="22" t="s">
        <v>0</v>
      </c>
      <c r="P33" s="23"/>
      <c r="Q33" s="21"/>
      <c r="R33" s="22" t="s">
        <v>0</v>
      </c>
      <c r="S33" s="23"/>
      <c r="T33" s="24">
        <f t="shared" si="0"/>
        <v>0</v>
      </c>
      <c r="U33" s="22" t="s">
        <v>0</v>
      </c>
      <c r="V33" s="23">
        <f t="shared" si="1"/>
        <v>0</v>
      </c>
    </row>
    <row r="34" spans="1:22" ht="15.75" thickBot="1" x14ac:dyDescent="0.3">
      <c r="A34" s="49" t="s">
        <v>50</v>
      </c>
      <c r="B34" s="51"/>
      <c r="C34" s="39">
        <v>0.65625</v>
      </c>
      <c r="D34" s="12"/>
      <c r="E34" s="190"/>
      <c r="F34" s="154"/>
      <c r="G34" s="191"/>
      <c r="H34" s="31"/>
      <c r="I34" s="32" t="s">
        <v>0</v>
      </c>
      <c r="J34" s="33"/>
      <c r="K34" s="31"/>
      <c r="L34" s="32" t="s">
        <v>0</v>
      </c>
      <c r="M34" s="33"/>
      <c r="N34" s="31"/>
      <c r="O34" s="32" t="s">
        <v>0</v>
      </c>
      <c r="P34" s="33"/>
      <c r="Q34" s="31"/>
      <c r="R34" s="32" t="s">
        <v>0</v>
      </c>
      <c r="S34" s="33"/>
      <c r="T34" s="34">
        <f t="shared" si="0"/>
        <v>0</v>
      </c>
      <c r="U34" s="32" t="s">
        <v>0</v>
      </c>
      <c r="V34" s="33">
        <f t="shared" si="1"/>
        <v>0</v>
      </c>
    </row>
    <row r="35" spans="1:22" x14ac:dyDescent="0.25">
      <c r="A35" s="170" t="s">
        <v>51</v>
      </c>
      <c r="B35" s="52"/>
      <c r="C35" s="40">
        <v>0.6875</v>
      </c>
      <c r="D35" s="171"/>
      <c r="E35" s="198"/>
      <c r="F35" s="173"/>
      <c r="G35" s="204"/>
      <c r="H35" s="18"/>
      <c r="I35" s="19" t="s">
        <v>0</v>
      </c>
      <c r="J35" s="20"/>
      <c r="K35" s="18"/>
      <c r="L35" s="19" t="s">
        <v>0</v>
      </c>
      <c r="M35" s="20"/>
      <c r="N35" s="18"/>
      <c r="O35" s="19" t="s">
        <v>0</v>
      </c>
      <c r="P35" s="20"/>
      <c r="Q35" s="18"/>
      <c r="R35" s="19" t="s">
        <v>0</v>
      </c>
      <c r="S35" s="20"/>
      <c r="T35" s="38">
        <f t="shared" si="0"/>
        <v>0</v>
      </c>
      <c r="U35" s="19" t="s">
        <v>0</v>
      </c>
      <c r="V35" s="20">
        <f t="shared" si="1"/>
        <v>0</v>
      </c>
    </row>
    <row r="36" spans="1:22" ht="15.75" thickBot="1" x14ac:dyDescent="0.3">
      <c r="A36" s="156" t="s">
        <v>52</v>
      </c>
      <c r="B36" s="157"/>
      <c r="C36" s="189">
        <v>0.6875</v>
      </c>
      <c r="D36" s="205"/>
      <c r="E36" s="206"/>
      <c r="F36" s="158"/>
      <c r="G36" s="207"/>
      <c r="H36" s="159"/>
      <c r="I36" s="160" t="s">
        <v>0</v>
      </c>
      <c r="J36" s="161"/>
      <c r="K36" s="159"/>
      <c r="L36" s="160" t="s">
        <v>0</v>
      </c>
      <c r="M36" s="161"/>
      <c r="N36" s="159"/>
      <c r="O36" s="160" t="s">
        <v>0</v>
      </c>
      <c r="P36" s="161"/>
      <c r="Q36" s="159"/>
      <c r="R36" s="160" t="s">
        <v>0</v>
      </c>
      <c r="S36" s="161"/>
      <c r="T36" s="208">
        <f t="shared" si="0"/>
        <v>0</v>
      </c>
      <c r="U36" s="160" t="s">
        <v>0</v>
      </c>
      <c r="V36" s="161">
        <f t="shared" si="1"/>
        <v>0</v>
      </c>
    </row>
    <row r="37" spans="1:22" x14ac:dyDescent="0.25">
      <c r="A37" s="47" t="s">
        <v>53</v>
      </c>
      <c r="B37" s="44"/>
      <c r="C37" s="35">
        <v>0.71875</v>
      </c>
      <c r="D37" s="11"/>
      <c r="E37" s="192"/>
      <c r="F37" s="153"/>
      <c r="G37" s="193"/>
      <c r="H37" s="21"/>
      <c r="I37" s="22" t="s">
        <v>0</v>
      </c>
      <c r="J37" s="23"/>
      <c r="K37" s="21"/>
      <c r="L37" s="22" t="s">
        <v>0</v>
      </c>
      <c r="M37" s="23"/>
      <c r="N37" s="21"/>
      <c r="O37" s="22" t="s">
        <v>0</v>
      </c>
      <c r="P37" s="23"/>
      <c r="Q37" s="21"/>
      <c r="R37" s="22" t="s">
        <v>0</v>
      </c>
      <c r="S37" s="23"/>
      <c r="T37" s="24">
        <f t="shared" si="0"/>
        <v>0</v>
      </c>
      <c r="U37" s="22" t="s">
        <v>0</v>
      </c>
      <c r="V37" s="23">
        <f t="shared" si="1"/>
        <v>0</v>
      </c>
    </row>
    <row r="38" spans="1:22" ht="15.75" thickBot="1" x14ac:dyDescent="0.3">
      <c r="A38" s="49" t="s">
        <v>54</v>
      </c>
      <c r="B38" s="51"/>
      <c r="C38" s="39">
        <v>0.71875</v>
      </c>
      <c r="D38" s="12"/>
      <c r="E38" s="190"/>
      <c r="F38" s="154"/>
      <c r="G38" s="191"/>
      <c r="H38" s="31"/>
      <c r="I38" s="32" t="s">
        <v>0</v>
      </c>
      <c r="J38" s="33"/>
      <c r="K38" s="31"/>
      <c r="L38" s="32" t="s">
        <v>0</v>
      </c>
      <c r="M38" s="33"/>
      <c r="N38" s="31"/>
      <c r="O38" s="32" t="s">
        <v>0</v>
      </c>
      <c r="P38" s="33"/>
      <c r="Q38" s="31"/>
      <c r="R38" s="32" t="s">
        <v>0</v>
      </c>
      <c r="S38" s="33"/>
      <c r="T38" s="34">
        <f t="shared" si="0"/>
        <v>0</v>
      </c>
      <c r="U38" s="32" t="s">
        <v>0</v>
      </c>
      <c r="V38" s="33">
        <f t="shared" si="1"/>
        <v>0</v>
      </c>
    </row>
  </sheetData>
  <mergeCells count="5">
    <mergeCell ref="H2:J2"/>
    <mergeCell ref="K2:M2"/>
    <mergeCell ref="N2:P2"/>
    <mergeCell ref="Q2:S2"/>
    <mergeCell ref="T2:V2"/>
  </mergeCells>
  <phoneticPr fontId="3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 družstev</vt:lpstr>
      <vt:lpstr>ml žačky-kurty-4+3+3+3</vt:lpstr>
      <vt:lpstr>Pořadí utkání-sobota</vt:lpstr>
      <vt:lpstr>'ml žačky-kurty-4+3+3+3'!Oblast_tisku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VK Raškovice</cp:lastModifiedBy>
  <cp:lastPrinted>2023-06-20T20:37:30Z</cp:lastPrinted>
  <dcterms:created xsi:type="dcterms:W3CDTF">2017-06-19T13:40:21Z</dcterms:created>
  <dcterms:modified xsi:type="dcterms:W3CDTF">2023-06-25T09:10:38Z</dcterms:modified>
</cp:coreProperties>
</file>