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LEJBAL\TURNAJE\ČERVEN\Výsledky_Zhodnocení\2023\"/>
    </mc:Choice>
  </mc:AlternateContent>
  <xr:revisionPtr revIDLastSave="0" documentId="13_ncr:1_{3B45416F-0A85-4EFA-8168-0EE791141411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seznam družstev ŽAČKY U16" sheetId="14" r:id="rId1"/>
    <sheet name="st žačky-hala-4+4+4+4+4" sheetId="15" r:id="rId2"/>
    <sheet name="Pořadí utkání-sobota" sheetId="11" r:id="rId3"/>
    <sheet name="seznam družstev ŽÁCI U16" sheetId="16" r:id="rId4"/>
    <sheet name="ŽÁCI U16-kurty-4+4+4+3+3" sheetId="8" r:id="rId5"/>
  </sheets>
  <definedNames>
    <definedName name="_xlnm.Print_Area" localSheetId="2">'Pořadí utkání-sobota'!$A$1:$AB$62</definedName>
    <definedName name="_xlnm.Print_Area" localSheetId="1">'st žačky-hala-4+4+4+4+4'!$A$1:$AO$137</definedName>
    <definedName name="_xlnm.Print_Area" localSheetId="4">'ŽÁCI U16-kurty-4+4+4+3+3'!$A$2:$AR$75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8" i="15" l="1"/>
  <c r="S122" i="15"/>
  <c r="Q122" i="15"/>
  <c r="AO31" i="15"/>
  <c r="L4" i="8"/>
  <c r="G30" i="11"/>
  <c r="E30" i="11"/>
  <c r="G29" i="11"/>
  <c r="E29" i="11"/>
  <c r="G28" i="11"/>
  <c r="E28" i="11"/>
  <c r="G19" i="11"/>
  <c r="E19" i="11"/>
  <c r="G18" i="11"/>
  <c r="E18" i="11"/>
  <c r="G14" i="11"/>
  <c r="E14" i="11"/>
  <c r="G13" i="11"/>
  <c r="E13" i="11"/>
  <c r="G9" i="11"/>
  <c r="E9" i="11"/>
  <c r="G8" i="11"/>
  <c r="E8" i="11"/>
  <c r="B37" i="8"/>
  <c r="AO98" i="15" l="1"/>
  <c r="AO99" i="15"/>
  <c r="AO100" i="15"/>
  <c r="AO101" i="15"/>
  <c r="AO102" i="15"/>
  <c r="AM98" i="15"/>
  <c r="AM99" i="15"/>
  <c r="AM100" i="15"/>
  <c r="AM101" i="15"/>
  <c r="AM102" i="15"/>
  <c r="AO97" i="15"/>
  <c r="AM97" i="15"/>
  <c r="AO74" i="15"/>
  <c r="AO75" i="15"/>
  <c r="AO76" i="15"/>
  <c r="AO77" i="15"/>
  <c r="AO78" i="15"/>
  <c r="AO73" i="15"/>
  <c r="AM74" i="15"/>
  <c r="AM75" i="15"/>
  <c r="AM76" i="15"/>
  <c r="AM77" i="15"/>
  <c r="AM78" i="15"/>
  <c r="AM73" i="15"/>
  <c r="AO5" i="15"/>
  <c r="AO6" i="15"/>
  <c r="AO7" i="15"/>
  <c r="AO8" i="15"/>
  <c r="AO4" i="15"/>
  <c r="AO3" i="15"/>
  <c r="AM4" i="15"/>
  <c r="AM5" i="15"/>
  <c r="AM6" i="15"/>
  <c r="AM7" i="15"/>
  <c r="AM8" i="15"/>
  <c r="AM3" i="15"/>
  <c r="AO50" i="15"/>
  <c r="AO51" i="15"/>
  <c r="AO52" i="15"/>
  <c r="AO53" i="15"/>
  <c r="AO54" i="15"/>
  <c r="AM50" i="15"/>
  <c r="AM51" i="15"/>
  <c r="AM52" i="15"/>
  <c r="AM53" i="15"/>
  <c r="AM54" i="15"/>
  <c r="AO49" i="15"/>
  <c r="AM49" i="15"/>
  <c r="AM27" i="15"/>
  <c r="AM28" i="15"/>
  <c r="AM29" i="15"/>
  <c r="AM30" i="15"/>
  <c r="AM31" i="15"/>
  <c r="AM26" i="15"/>
  <c r="Y27" i="8"/>
  <c r="B4" i="8"/>
  <c r="W3" i="8" s="1"/>
  <c r="B32" i="8"/>
  <c r="W27" i="8" s="1"/>
  <c r="B27" i="8"/>
  <c r="C25" i="8" s="1"/>
  <c r="B19" i="8"/>
  <c r="B14" i="8"/>
  <c r="B9" i="8"/>
  <c r="Y6" i="8" s="1"/>
  <c r="AL26" i="8"/>
  <c r="AN26" i="8"/>
  <c r="F27" i="8"/>
  <c r="E32" i="8" s="1"/>
  <c r="H27" i="8"/>
  <c r="C32" i="8" s="1"/>
  <c r="I27" i="8"/>
  <c r="E37" i="8" s="1"/>
  <c r="K27" i="8"/>
  <c r="C37" i="8" s="1"/>
  <c r="AL27" i="8"/>
  <c r="AN27" i="8"/>
  <c r="F28" i="8"/>
  <c r="H28" i="8"/>
  <c r="H31" i="8" s="1"/>
  <c r="I28" i="8"/>
  <c r="E38" i="8" s="1"/>
  <c r="K28" i="8"/>
  <c r="AL28" i="8"/>
  <c r="AN28" i="8"/>
  <c r="F29" i="8"/>
  <c r="E34" i="8" s="1"/>
  <c r="H29" i="8"/>
  <c r="C34" i="8" s="1"/>
  <c r="I29" i="8"/>
  <c r="E39" i="8" s="1"/>
  <c r="K29" i="8"/>
  <c r="C39" i="8" s="1"/>
  <c r="F30" i="8"/>
  <c r="E35" i="8" s="1"/>
  <c r="H30" i="8"/>
  <c r="C35" i="8" s="1"/>
  <c r="I30" i="8"/>
  <c r="K30" i="8"/>
  <c r="C40" i="8" s="1"/>
  <c r="I32" i="8"/>
  <c r="H37" i="8" s="1"/>
  <c r="K32" i="8"/>
  <c r="I33" i="8"/>
  <c r="H38" i="8" s="1"/>
  <c r="K33" i="8"/>
  <c r="I34" i="8"/>
  <c r="H39" i="8" s="1"/>
  <c r="K34" i="8"/>
  <c r="F39" i="8" s="1"/>
  <c r="I35" i="8"/>
  <c r="H40" i="8" s="1"/>
  <c r="K35" i="8"/>
  <c r="E40" i="8"/>
  <c r="F40" i="8"/>
  <c r="Y7" i="8"/>
  <c r="N17" i="8"/>
  <c r="I22" i="8" s="1"/>
  <c r="L17" i="8"/>
  <c r="K22" i="8" s="1"/>
  <c r="N16" i="8"/>
  <c r="I21" i="8" s="1"/>
  <c r="L16" i="8"/>
  <c r="K21" i="8" s="1"/>
  <c r="N15" i="8"/>
  <c r="I20" i="8" s="1"/>
  <c r="L15" i="8"/>
  <c r="K20" i="8" s="1"/>
  <c r="N14" i="8"/>
  <c r="I19" i="8" s="1"/>
  <c r="L14" i="8"/>
  <c r="K19" i="8" s="1"/>
  <c r="Y4" i="8"/>
  <c r="N12" i="8"/>
  <c r="L12" i="8"/>
  <c r="H22" i="8" s="1"/>
  <c r="K12" i="8"/>
  <c r="F17" i="8" s="1"/>
  <c r="I12" i="8"/>
  <c r="H17" i="8" s="1"/>
  <c r="N11" i="8"/>
  <c r="F21" i="8" s="1"/>
  <c r="L11" i="8"/>
  <c r="H21" i="8" s="1"/>
  <c r="K11" i="8"/>
  <c r="F16" i="8" s="1"/>
  <c r="I11" i="8"/>
  <c r="H16" i="8" s="1"/>
  <c r="N10" i="8"/>
  <c r="F20" i="8" s="1"/>
  <c r="L10" i="8"/>
  <c r="K10" i="8"/>
  <c r="F15" i="8" s="1"/>
  <c r="I10" i="8"/>
  <c r="H15" i="8" s="1"/>
  <c r="N9" i="8"/>
  <c r="L9" i="8"/>
  <c r="H19" i="8" s="1"/>
  <c r="K9" i="8"/>
  <c r="F14" i="8" s="1"/>
  <c r="I9" i="8"/>
  <c r="H14" i="8" s="1"/>
  <c r="AN8" i="8"/>
  <c r="AL8" i="8"/>
  <c r="AN7" i="8"/>
  <c r="AL7" i="8"/>
  <c r="N7" i="8"/>
  <c r="C22" i="8" s="1"/>
  <c r="L7" i="8"/>
  <c r="E22" i="8" s="1"/>
  <c r="K7" i="8"/>
  <c r="C17" i="8" s="1"/>
  <c r="I7" i="8"/>
  <c r="E17" i="8" s="1"/>
  <c r="H7" i="8"/>
  <c r="C12" i="8" s="1"/>
  <c r="F7" i="8"/>
  <c r="E12" i="8" s="1"/>
  <c r="AN6" i="8"/>
  <c r="AL6" i="8"/>
  <c r="N6" i="8"/>
  <c r="C21" i="8" s="1"/>
  <c r="L6" i="8"/>
  <c r="E21" i="8" s="1"/>
  <c r="K6" i="8"/>
  <c r="C16" i="8" s="1"/>
  <c r="I6" i="8"/>
  <c r="E16" i="8" s="1"/>
  <c r="H6" i="8"/>
  <c r="C11" i="8" s="1"/>
  <c r="F6" i="8"/>
  <c r="E11" i="8" s="1"/>
  <c r="AN5" i="8"/>
  <c r="AL5" i="8"/>
  <c r="N5" i="8"/>
  <c r="C20" i="8" s="1"/>
  <c r="L5" i="8"/>
  <c r="E20" i="8" s="1"/>
  <c r="K5" i="8"/>
  <c r="K8" i="8" s="1"/>
  <c r="I5" i="8"/>
  <c r="H5" i="8"/>
  <c r="C10" i="8" s="1"/>
  <c r="F5" i="8"/>
  <c r="E10" i="8" s="1"/>
  <c r="AN4" i="8"/>
  <c r="AL4" i="8"/>
  <c r="N4" i="8"/>
  <c r="C19" i="8" s="1"/>
  <c r="E19" i="8"/>
  <c r="K4" i="8"/>
  <c r="C14" i="8" s="1"/>
  <c r="I4" i="8"/>
  <c r="E14" i="8" s="1"/>
  <c r="H4" i="8"/>
  <c r="C9" i="8" s="1"/>
  <c r="F4" i="8"/>
  <c r="E9" i="8" s="1"/>
  <c r="AN3" i="8"/>
  <c r="AL3" i="8"/>
  <c r="B113" i="15"/>
  <c r="L96" i="15" s="1"/>
  <c r="B108" i="15"/>
  <c r="AA102" i="15" s="1"/>
  <c r="E42" i="11" s="1"/>
  <c r="B103" i="15"/>
  <c r="AA101" i="15" s="1"/>
  <c r="E36" i="11" s="1"/>
  <c r="B98" i="15"/>
  <c r="AA100" i="15" s="1"/>
  <c r="E31" i="11" s="1"/>
  <c r="B89" i="15"/>
  <c r="B84" i="15"/>
  <c r="I72" i="15" s="1"/>
  <c r="B79" i="15"/>
  <c r="AC76" i="15" s="1"/>
  <c r="G26" i="11" s="1"/>
  <c r="B74" i="15"/>
  <c r="AA76" i="15" s="1"/>
  <c r="E26" i="11" s="1"/>
  <c r="H115" i="15"/>
  <c r="I116" i="15"/>
  <c r="N110" i="15"/>
  <c r="I115" i="15" s="1"/>
  <c r="L110" i="15"/>
  <c r="K115" i="15" s="1"/>
  <c r="N109" i="15"/>
  <c r="I114" i="15" s="1"/>
  <c r="L109" i="15"/>
  <c r="K114" i="15" s="1"/>
  <c r="N108" i="15"/>
  <c r="I113" i="15" s="1"/>
  <c r="L108" i="15"/>
  <c r="F116" i="15"/>
  <c r="H116" i="15"/>
  <c r="F111" i="15"/>
  <c r="H111" i="15"/>
  <c r="E106" i="15"/>
  <c r="C106" i="15"/>
  <c r="N105" i="15"/>
  <c r="F115" i="15" s="1"/>
  <c r="L105" i="15"/>
  <c r="K105" i="15"/>
  <c r="F110" i="15" s="1"/>
  <c r="I105" i="15"/>
  <c r="H110" i="15" s="1"/>
  <c r="N104" i="15"/>
  <c r="N107" i="15" s="1"/>
  <c r="L104" i="15"/>
  <c r="K104" i="15"/>
  <c r="F109" i="15" s="1"/>
  <c r="I104" i="15"/>
  <c r="H109" i="15" s="1"/>
  <c r="N103" i="15"/>
  <c r="F113" i="15" s="1"/>
  <c r="L103" i="15"/>
  <c r="H113" i="15" s="1"/>
  <c r="K103" i="15"/>
  <c r="F108" i="15" s="1"/>
  <c r="I103" i="15"/>
  <c r="H108" i="15" s="1"/>
  <c r="C116" i="15"/>
  <c r="E116" i="15"/>
  <c r="C111" i="15"/>
  <c r="E111" i="15"/>
  <c r="N100" i="15"/>
  <c r="C115" i="15" s="1"/>
  <c r="L100" i="15"/>
  <c r="E115" i="15" s="1"/>
  <c r="K100" i="15"/>
  <c r="C110" i="15" s="1"/>
  <c r="I100" i="15"/>
  <c r="E110" i="15" s="1"/>
  <c r="H100" i="15"/>
  <c r="C105" i="15" s="1"/>
  <c r="F100" i="15"/>
  <c r="E105" i="15" s="1"/>
  <c r="N99" i="15"/>
  <c r="C114" i="15" s="1"/>
  <c r="L99" i="15"/>
  <c r="E114" i="15" s="1"/>
  <c r="K99" i="15"/>
  <c r="I99" i="15"/>
  <c r="E109" i="15" s="1"/>
  <c r="H99" i="15"/>
  <c r="H102" i="15" s="1"/>
  <c r="F99" i="15"/>
  <c r="F102" i="15" s="1"/>
  <c r="N98" i="15"/>
  <c r="C113" i="15" s="1"/>
  <c r="L98" i="15"/>
  <c r="E113" i="15" s="1"/>
  <c r="K98" i="15"/>
  <c r="C108" i="15" s="1"/>
  <c r="I98" i="15"/>
  <c r="E108" i="15" s="1"/>
  <c r="H98" i="15"/>
  <c r="C103" i="15" s="1"/>
  <c r="F98" i="15"/>
  <c r="E103" i="15" s="1"/>
  <c r="AC77" i="15"/>
  <c r="G35" i="11" s="1"/>
  <c r="I92" i="15"/>
  <c r="K92" i="15"/>
  <c r="N86" i="15"/>
  <c r="I91" i="15" s="1"/>
  <c r="L86" i="15"/>
  <c r="K91" i="15" s="1"/>
  <c r="N85" i="15"/>
  <c r="I90" i="15" s="1"/>
  <c r="L85" i="15"/>
  <c r="K90" i="15" s="1"/>
  <c r="N84" i="15"/>
  <c r="I89" i="15" s="1"/>
  <c r="L84" i="15"/>
  <c r="H92" i="15"/>
  <c r="F87" i="15"/>
  <c r="H87" i="15"/>
  <c r="N81" i="15"/>
  <c r="F91" i="15" s="1"/>
  <c r="L81" i="15"/>
  <c r="H91" i="15" s="1"/>
  <c r="K81" i="15"/>
  <c r="F86" i="15" s="1"/>
  <c r="I81" i="15"/>
  <c r="H86" i="15" s="1"/>
  <c r="N80" i="15"/>
  <c r="F90" i="15" s="1"/>
  <c r="L80" i="15"/>
  <c r="K80" i="15"/>
  <c r="F85" i="15" s="1"/>
  <c r="I80" i="15"/>
  <c r="H85" i="15" s="1"/>
  <c r="N79" i="15"/>
  <c r="F89" i="15" s="1"/>
  <c r="L79" i="15"/>
  <c r="H89" i="15" s="1"/>
  <c r="K79" i="15"/>
  <c r="F84" i="15" s="1"/>
  <c r="I79" i="15"/>
  <c r="H84" i="15" s="1"/>
  <c r="C92" i="15"/>
  <c r="E92" i="15"/>
  <c r="C87" i="15"/>
  <c r="E87" i="15"/>
  <c r="C82" i="15"/>
  <c r="E82" i="15"/>
  <c r="N76" i="15"/>
  <c r="C91" i="15" s="1"/>
  <c r="L76" i="15"/>
  <c r="E91" i="15" s="1"/>
  <c r="K76" i="15"/>
  <c r="C86" i="15" s="1"/>
  <c r="I76" i="15"/>
  <c r="E86" i="15" s="1"/>
  <c r="H76" i="15"/>
  <c r="C81" i="15" s="1"/>
  <c r="F76" i="15"/>
  <c r="E81" i="15" s="1"/>
  <c r="N75" i="15"/>
  <c r="C90" i="15" s="1"/>
  <c r="L75" i="15"/>
  <c r="E90" i="15" s="1"/>
  <c r="K75" i="15"/>
  <c r="I75" i="15"/>
  <c r="H75" i="15"/>
  <c r="C80" i="15" s="1"/>
  <c r="F75" i="15"/>
  <c r="N74" i="15"/>
  <c r="C89" i="15" s="1"/>
  <c r="L74" i="15"/>
  <c r="E89" i="15" s="1"/>
  <c r="K74" i="15"/>
  <c r="C84" i="15" s="1"/>
  <c r="I74" i="15"/>
  <c r="E84" i="15" s="1"/>
  <c r="H74" i="15"/>
  <c r="C79" i="15" s="1"/>
  <c r="F74" i="15"/>
  <c r="E79" i="15" s="1"/>
  <c r="F72" i="15"/>
  <c r="B65" i="15"/>
  <c r="B60" i="15"/>
  <c r="B55" i="15"/>
  <c r="B50" i="15"/>
  <c r="B42" i="15"/>
  <c r="B37" i="15"/>
  <c r="B32" i="15"/>
  <c r="B27" i="15"/>
  <c r="B19" i="15"/>
  <c r="B14" i="15"/>
  <c r="B9" i="15"/>
  <c r="B4" i="15"/>
  <c r="K102" i="15" l="1"/>
  <c r="O113" i="15"/>
  <c r="R113" i="15" s="1"/>
  <c r="N27" i="8"/>
  <c r="F96" i="15"/>
  <c r="AC98" i="15"/>
  <c r="G16" i="11" s="1"/>
  <c r="AC99" i="15"/>
  <c r="G27" i="11" s="1"/>
  <c r="F2" i="8"/>
  <c r="L13" i="8"/>
  <c r="O103" i="15"/>
  <c r="R103" i="15" s="1"/>
  <c r="L107" i="15"/>
  <c r="Y8" i="8"/>
  <c r="C2" i="8"/>
  <c r="W6" i="8"/>
  <c r="I31" i="8"/>
  <c r="L2" i="8"/>
  <c r="F31" i="8"/>
  <c r="C33" i="8"/>
  <c r="C36" i="8" s="1"/>
  <c r="K36" i="8"/>
  <c r="N35" i="8" s="1"/>
  <c r="Y3" i="8"/>
  <c r="W5" i="8"/>
  <c r="N32" i="8"/>
  <c r="C13" i="8"/>
  <c r="I8" i="8"/>
  <c r="E15" i="8"/>
  <c r="L8" i="8"/>
  <c r="E18" i="8"/>
  <c r="O14" i="8"/>
  <c r="R14" i="8" s="1"/>
  <c r="K23" i="8"/>
  <c r="Q14" i="8"/>
  <c r="W7" i="8"/>
  <c r="K31" i="8"/>
  <c r="N30" i="8" s="1"/>
  <c r="W4" i="8"/>
  <c r="N8" i="8"/>
  <c r="W8" i="8"/>
  <c r="N13" i="8"/>
  <c r="I23" i="8"/>
  <c r="F38" i="8"/>
  <c r="F41" i="8" s="1"/>
  <c r="E33" i="8"/>
  <c r="E36" i="8" s="1"/>
  <c r="L27" i="8"/>
  <c r="O27" i="8" s="1"/>
  <c r="Q9" i="8"/>
  <c r="E41" i="8"/>
  <c r="Y5" i="8"/>
  <c r="F19" i="8"/>
  <c r="O19" i="8" s="1"/>
  <c r="R19" i="8" s="1"/>
  <c r="F37" i="8"/>
  <c r="L37" i="8" s="1"/>
  <c r="O37" i="8" s="1"/>
  <c r="N37" i="8"/>
  <c r="F8" i="8"/>
  <c r="L32" i="8"/>
  <c r="O32" i="8" s="1"/>
  <c r="H41" i="8"/>
  <c r="N40" i="8" s="1"/>
  <c r="C38" i="8"/>
  <c r="C41" i="8" s="1"/>
  <c r="Y26" i="8"/>
  <c r="I36" i="8"/>
  <c r="W26" i="8"/>
  <c r="I25" i="8"/>
  <c r="Y28" i="8"/>
  <c r="F25" i="8"/>
  <c r="W28" i="8"/>
  <c r="E23" i="8"/>
  <c r="E13" i="8"/>
  <c r="H18" i="8"/>
  <c r="F18" i="8"/>
  <c r="Q19" i="8"/>
  <c r="C23" i="8"/>
  <c r="O4" i="8"/>
  <c r="R4" i="8" s="1"/>
  <c r="Q4" i="8"/>
  <c r="H8" i="8"/>
  <c r="O9" i="8"/>
  <c r="R9" i="8" s="1"/>
  <c r="C15" i="8"/>
  <c r="C18" i="8" s="1"/>
  <c r="L18" i="8"/>
  <c r="H20" i="8"/>
  <c r="H23" i="8" s="1"/>
  <c r="I2" i="8"/>
  <c r="I13" i="8"/>
  <c r="N18" i="8"/>
  <c r="K13" i="8"/>
  <c r="F22" i="8"/>
  <c r="F23" i="8" s="1"/>
  <c r="AC75" i="15"/>
  <c r="G25" i="11" s="1"/>
  <c r="AA99" i="15"/>
  <c r="E27" i="11" s="1"/>
  <c r="O98" i="15"/>
  <c r="R98" i="15" s="1"/>
  <c r="C109" i="15"/>
  <c r="F114" i="15"/>
  <c r="Q98" i="15"/>
  <c r="L102" i="15"/>
  <c r="I117" i="15"/>
  <c r="L112" i="15"/>
  <c r="O108" i="15"/>
  <c r="R108" i="15" s="1"/>
  <c r="AA77" i="15"/>
  <c r="E35" i="11" s="1"/>
  <c r="F112" i="15"/>
  <c r="C72" i="15"/>
  <c r="AA78" i="15"/>
  <c r="E41" i="11" s="1"/>
  <c r="AC100" i="15"/>
  <c r="G31" i="11" s="1"/>
  <c r="K116" i="15"/>
  <c r="K117" i="15" s="1"/>
  <c r="I96" i="15"/>
  <c r="AA74" i="15"/>
  <c r="E12" i="11" s="1"/>
  <c r="C117" i="15"/>
  <c r="Q108" i="15"/>
  <c r="E117" i="15"/>
  <c r="C112" i="15"/>
  <c r="F117" i="15"/>
  <c r="E112" i="15"/>
  <c r="H112" i="15"/>
  <c r="O79" i="15"/>
  <c r="R79" i="15" s="1"/>
  <c r="I102" i="15"/>
  <c r="Q103" i="15"/>
  <c r="K113" i="15"/>
  <c r="Q113" i="15" s="1"/>
  <c r="H114" i="15"/>
  <c r="H117" i="15" s="1"/>
  <c r="I107" i="15"/>
  <c r="N112" i="15"/>
  <c r="C96" i="15"/>
  <c r="K107" i="15"/>
  <c r="AC73" i="15"/>
  <c r="G11" i="11" s="1"/>
  <c r="AA97" i="15"/>
  <c r="E15" i="11" s="1"/>
  <c r="AC101" i="15"/>
  <c r="G36" i="11" s="1"/>
  <c r="N102" i="15"/>
  <c r="C104" i="15"/>
  <c r="C107" i="15" s="1"/>
  <c r="L72" i="15"/>
  <c r="AC97" i="15"/>
  <c r="G15" i="11" s="1"/>
  <c r="E104" i="15"/>
  <c r="E107" i="15" s="1"/>
  <c r="AA98" i="15"/>
  <c r="E16" i="11" s="1"/>
  <c r="AC102" i="15"/>
  <c r="G42" i="11" s="1"/>
  <c r="AA75" i="15"/>
  <c r="E25" i="11" s="1"/>
  <c r="L83" i="15"/>
  <c r="F78" i="15"/>
  <c r="Q84" i="15"/>
  <c r="O84" i="15"/>
  <c r="R84" i="15" s="1"/>
  <c r="I78" i="15"/>
  <c r="K78" i="15"/>
  <c r="C83" i="15"/>
  <c r="O89" i="15"/>
  <c r="R89" i="15" s="1"/>
  <c r="N83" i="15"/>
  <c r="Q74" i="15"/>
  <c r="H78" i="15"/>
  <c r="I83" i="15"/>
  <c r="N78" i="15"/>
  <c r="E80" i="15"/>
  <c r="E83" i="15" s="1"/>
  <c r="O74" i="15"/>
  <c r="R74" i="15" s="1"/>
  <c r="H88" i="15"/>
  <c r="E85" i="15"/>
  <c r="E88" i="15" s="1"/>
  <c r="C93" i="15"/>
  <c r="F88" i="15"/>
  <c r="I93" i="15"/>
  <c r="E93" i="15"/>
  <c r="K93" i="15"/>
  <c r="Q79" i="15"/>
  <c r="C85" i="15"/>
  <c r="C88" i="15" s="1"/>
  <c r="L88" i="15"/>
  <c r="K89" i="15"/>
  <c r="Q89" i="15" s="1"/>
  <c r="H90" i="15"/>
  <c r="H93" i="15" s="1"/>
  <c r="L78" i="15"/>
  <c r="K83" i="15"/>
  <c r="N88" i="15"/>
  <c r="AA73" i="15"/>
  <c r="E11" i="11" s="1"/>
  <c r="AC74" i="15"/>
  <c r="G12" i="11" s="1"/>
  <c r="F92" i="15"/>
  <c r="F93" i="15" s="1"/>
  <c r="AC78" i="15"/>
  <c r="G41" i="11" s="1"/>
  <c r="Q101" i="15" l="1"/>
  <c r="S98" i="15" s="1"/>
  <c r="Q106" i="15"/>
  <c r="L30" i="8"/>
  <c r="P27" i="8" s="1"/>
  <c r="O111" i="15"/>
  <c r="O101" i="15"/>
  <c r="Q92" i="15"/>
  <c r="O106" i="15"/>
  <c r="O116" i="15"/>
  <c r="Q7" i="8"/>
  <c r="O22" i="8"/>
  <c r="O7" i="8"/>
  <c r="O12" i="8"/>
  <c r="Q12" i="8"/>
  <c r="L35" i="8"/>
  <c r="P32" i="8" s="1"/>
  <c r="Q22" i="8"/>
  <c r="L40" i="8"/>
  <c r="P37" i="8" s="1"/>
  <c r="Q17" i="8"/>
  <c r="O17" i="8"/>
  <c r="Q87" i="15"/>
  <c r="Q82" i="15"/>
  <c r="Q116" i="15"/>
  <c r="O77" i="15"/>
  <c r="Q111" i="15"/>
  <c r="O82" i="15"/>
  <c r="Q77" i="15"/>
  <c r="O92" i="15"/>
  <c r="O87" i="15"/>
  <c r="S103" i="15" l="1"/>
  <c r="S108" i="15"/>
  <c r="S4" i="8"/>
  <c r="S9" i="8"/>
  <c r="S19" i="8"/>
  <c r="S89" i="15"/>
  <c r="S84" i="15"/>
  <c r="S113" i="15"/>
  <c r="S14" i="8"/>
  <c r="S79" i="15"/>
  <c r="S74" i="15"/>
  <c r="S137" i="15" l="1"/>
  <c r="Q137" i="15"/>
  <c r="S133" i="15"/>
  <c r="Q133" i="15"/>
  <c r="S128" i="15"/>
  <c r="S121" i="15"/>
  <c r="Q121" i="15"/>
  <c r="AC49" i="15"/>
  <c r="G7" i="11" s="1"/>
  <c r="I68" i="15"/>
  <c r="K68" i="15"/>
  <c r="N62" i="15"/>
  <c r="I67" i="15" s="1"/>
  <c r="L62" i="15"/>
  <c r="K67" i="15" s="1"/>
  <c r="N61" i="15"/>
  <c r="I66" i="15" s="1"/>
  <c r="L61" i="15"/>
  <c r="N60" i="15"/>
  <c r="I65" i="15" s="1"/>
  <c r="L60" i="15"/>
  <c r="K65" i="15" s="1"/>
  <c r="AA54" i="15"/>
  <c r="E40" i="11" s="1"/>
  <c r="F68" i="15"/>
  <c r="H68" i="15"/>
  <c r="F63" i="15"/>
  <c r="H63" i="15"/>
  <c r="N57" i="15"/>
  <c r="F67" i="15" s="1"/>
  <c r="L57" i="15"/>
  <c r="H67" i="15" s="1"/>
  <c r="K57" i="15"/>
  <c r="F62" i="15" s="1"/>
  <c r="I57" i="15"/>
  <c r="H62" i="15" s="1"/>
  <c r="N56" i="15"/>
  <c r="L56" i="15"/>
  <c r="H66" i="15" s="1"/>
  <c r="K56" i="15"/>
  <c r="F61" i="15" s="1"/>
  <c r="I56" i="15"/>
  <c r="H61" i="15" s="1"/>
  <c r="N55" i="15"/>
  <c r="F65" i="15" s="1"/>
  <c r="L55" i="15"/>
  <c r="K55" i="15"/>
  <c r="F60" i="15" s="1"/>
  <c r="I55" i="15"/>
  <c r="H60" i="15" s="1"/>
  <c r="AA53" i="15"/>
  <c r="E34" i="11" s="1"/>
  <c r="C68" i="15"/>
  <c r="E68" i="15"/>
  <c r="C63" i="15"/>
  <c r="E63" i="15"/>
  <c r="C58" i="15"/>
  <c r="E58" i="15"/>
  <c r="N52" i="15"/>
  <c r="C67" i="15" s="1"/>
  <c r="L52" i="15"/>
  <c r="E67" i="15" s="1"/>
  <c r="K52" i="15"/>
  <c r="C62" i="15" s="1"/>
  <c r="I52" i="15"/>
  <c r="E62" i="15" s="1"/>
  <c r="H52" i="15"/>
  <c r="C57" i="15" s="1"/>
  <c r="F52" i="15"/>
  <c r="E57" i="15" s="1"/>
  <c r="N51" i="15"/>
  <c r="C66" i="15" s="1"/>
  <c r="L51" i="15"/>
  <c r="E66" i="15" s="1"/>
  <c r="K51" i="15"/>
  <c r="C61" i="15" s="1"/>
  <c r="I51" i="15"/>
  <c r="E61" i="15" s="1"/>
  <c r="H51" i="15"/>
  <c r="C56" i="15" s="1"/>
  <c r="F51" i="15"/>
  <c r="E56" i="15" s="1"/>
  <c r="N50" i="15"/>
  <c r="C65" i="15" s="1"/>
  <c r="L50" i="15"/>
  <c r="E65" i="15" s="1"/>
  <c r="K50" i="15"/>
  <c r="C60" i="15" s="1"/>
  <c r="I50" i="15"/>
  <c r="E60" i="15" s="1"/>
  <c r="H50" i="15"/>
  <c r="F50" i="15"/>
  <c r="E55" i="15" s="1"/>
  <c r="AA52" i="15"/>
  <c r="E24" i="11" s="1"/>
  <c r="L48" i="15"/>
  <c r="AC26" i="15"/>
  <c r="G5" i="11" s="1"/>
  <c r="I45" i="15"/>
  <c r="K45" i="15"/>
  <c r="N39" i="15"/>
  <c r="I44" i="15" s="1"/>
  <c r="L39" i="15"/>
  <c r="K44" i="15" s="1"/>
  <c r="N38" i="15"/>
  <c r="I43" i="15" s="1"/>
  <c r="L38" i="15"/>
  <c r="N37" i="15"/>
  <c r="I42" i="15" s="1"/>
  <c r="L37" i="15"/>
  <c r="K42" i="15" s="1"/>
  <c r="AA31" i="15"/>
  <c r="E39" i="11" s="1"/>
  <c r="F45" i="15"/>
  <c r="H45" i="15"/>
  <c r="F40" i="15"/>
  <c r="H40" i="15"/>
  <c r="N34" i="15"/>
  <c r="F44" i="15" s="1"/>
  <c r="L34" i="15"/>
  <c r="H44" i="15" s="1"/>
  <c r="K34" i="15"/>
  <c r="F39" i="15" s="1"/>
  <c r="I34" i="15"/>
  <c r="H39" i="15" s="1"/>
  <c r="N33" i="15"/>
  <c r="F43" i="15" s="1"/>
  <c r="L33" i="15"/>
  <c r="K33" i="15"/>
  <c r="F38" i="15" s="1"/>
  <c r="I33" i="15"/>
  <c r="H38" i="15" s="1"/>
  <c r="N32" i="15"/>
  <c r="F42" i="15" s="1"/>
  <c r="L32" i="15"/>
  <c r="H42" i="15" s="1"/>
  <c r="K32" i="15"/>
  <c r="F37" i="15" s="1"/>
  <c r="I32" i="15"/>
  <c r="H37" i="15" s="1"/>
  <c r="AC29" i="15"/>
  <c r="G22" i="11" s="1"/>
  <c r="C45" i="15"/>
  <c r="E45" i="15"/>
  <c r="C40" i="15"/>
  <c r="E40" i="15"/>
  <c r="C35" i="15"/>
  <c r="E35" i="15"/>
  <c r="N29" i="15"/>
  <c r="C44" i="15" s="1"/>
  <c r="L29" i="15"/>
  <c r="E44" i="15" s="1"/>
  <c r="K29" i="15"/>
  <c r="C39" i="15" s="1"/>
  <c r="I29" i="15"/>
  <c r="E39" i="15" s="1"/>
  <c r="H29" i="15"/>
  <c r="C34" i="15" s="1"/>
  <c r="F29" i="15"/>
  <c r="E34" i="15" s="1"/>
  <c r="N28" i="15"/>
  <c r="C43" i="15" s="1"/>
  <c r="L28" i="15"/>
  <c r="E43" i="15" s="1"/>
  <c r="K28" i="15"/>
  <c r="I28" i="15"/>
  <c r="E38" i="15" s="1"/>
  <c r="H28" i="15"/>
  <c r="C33" i="15" s="1"/>
  <c r="F28" i="15"/>
  <c r="E33" i="15" s="1"/>
  <c r="N27" i="15"/>
  <c r="C42" i="15" s="1"/>
  <c r="L27" i="15"/>
  <c r="E42" i="15" s="1"/>
  <c r="K27" i="15"/>
  <c r="C37" i="15" s="1"/>
  <c r="I27" i="15"/>
  <c r="E37" i="15" s="1"/>
  <c r="H27" i="15"/>
  <c r="C32" i="15" s="1"/>
  <c r="F27" i="15"/>
  <c r="E32" i="15" s="1"/>
  <c r="AA29" i="15"/>
  <c r="E22" i="11" s="1"/>
  <c r="AC7" i="15"/>
  <c r="G32" i="11" s="1"/>
  <c r="I22" i="15"/>
  <c r="K22" i="15"/>
  <c r="N16" i="15"/>
  <c r="I21" i="15" s="1"/>
  <c r="L16" i="15"/>
  <c r="K21" i="15" s="1"/>
  <c r="N15" i="15"/>
  <c r="I20" i="15" s="1"/>
  <c r="L15" i="15"/>
  <c r="K20" i="15" s="1"/>
  <c r="N14" i="15"/>
  <c r="L14" i="15"/>
  <c r="K19" i="15" s="1"/>
  <c r="AA8" i="15"/>
  <c r="E37" i="11" s="1"/>
  <c r="F22" i="15"/>
  <c r="H22" i="15"/>
  <c r="F17" i="15"/>
  <c r="H17" i="15"/>
  <c r="N11" i="15"/>
  <c r="F21" i="15" s="1"/>
  <c r="L11" i="15"/>
  <c r="H21" i="15" s="1"/>
  <c r="K11" i="15"/>
  <c r="F16" i="15" s="1"/>
  <c r="I11" i="15"/>
  <c r="H16" i="15" s="1"/>
  <c r="N10" i="15"/>
  <c r="L10" i="15"/>
  <c r="H20" i="15" s="1"/>
  <c r="K10" i="15"/>
  <c r="F15" i="15" s="1"/>
  <c r="I10" i="15"/>
  <c r="N9" i="15"/>
  <c r="F19" i="15" s="1"/>
  <c r="L9" i="15"/>
  <c r="H19" i="15" s="1"/>
  <c r="K9" i="15"/>
  <c r="F14" i="15" s="1"/>
  <c r="I9" i="15"/>
  <c r="H14" i="15" s="1"/>
  <c r="AA7" i="15"/>
  <c r="E32" i="11" s="1"/>
  <c r="C22" i="15"/>
  <c r="E22" i="15"/>
  <c r="C17" i="15"/>
  <c r="E17" i="15"/>
  <c r="C12" i="15"/>
  <c r="E12" i="15"/>
  <c r="N6" i="15"/>
  <c r="C21" i="15" s="1"/>
  <c r="L6" i="15"/>
  <c r="E21" i="15" s="1"/>
  <c r="K6" i="15"/>
  <c r="C16" i="15" s="1"/>
  <c r="I6" i="15"/>
  <c r="E16" i="15" s="1"/>
  <c r="H6" i="15"/>
  <c r="C11" i="15" s="1"/>
  <c r="F6" i="15"/>
  <c r="E11" i="15" s="1"/>
  <c r="N5" i="15"/>
  <c r="C20" i="15" s="1"/>
  <c r="L5" i="15"/>
  <c r="E20" i="15" s="1"/>
  <c r="K5" i="15"/>
  <c r="I5" i="15"/>
  <c r="E15" i="15" s="1"/>
  <c r="H5" i="15"/>
  <c r="C10" i="15" s="1"/>
  <c r="F5" i="15"/>
  <c r="N4" i="15"/>
  <c r="C19" i="15" s="1"/>
  <c r="L4" i="15"/>
  <c r="E19" i="15" s="1"/>
  <c r="K4" i="15"/>
  <c r="C14" i="15" s="1"/>
  <c r="I4" i="15"/>
  <c r="E14" i="15" s="1"/>
  <c r="H4" i="15"/>
  <c r="C9" i="15" s="1"/>
  <c r="F4" i="15"/>
  <c r="E9" i="15" s="1"/>
  <c r="AA6" i="15"/>
  <c r="E20" i="11" s="1"/>
  <c r="AA49" i="15" l="1"/>
  <c r="E7" i="11" s="1"/>
  <c r="E64" i="15"/>
  <c r="K54" i="15"/>
  <c r="Q60" i="15"/>
  <c r="H69" i="15"/>
  <c r="AA28" i="15"/>
  <c r="E21" i="11" s="1"/>
  <c r="C48" i="15"/>
  <c r="Q50" i="15"/>
  <c r="AA50" i="15"/>
  <c r="E10" i="11" s="1"/>
  <c r="L25" i="15"/>
  <c r="N59" i="15"/>
  <c r="I13" i="15"/>
  <c r="AC30" i="15"/>
  <c r="G33" i="11" s="1"/>
  <c r="F18" i="15"/>
  <c r="E18" i="15"/>
  <c r="F25" i="15"/>
  <c r="AA27" i="15"/>
  <c r="E6" i="11" s="1"/>
  <c r="AA30" i="15"/>
  <c r="E33" i="11" s="1"/>
  <c r="Q42" i="15"/>
  <c r="I2" i="15"/>
  <c r="Q4" i="15"/>
  <c r="K8" i="15"/>
  <c r="N13" i="15"/>
  <c r="AC6" i="15"/>
  <c r="G20" i="11" s="1"/>
  <c r="E46" i="15"/>
  <c r="F41" i="15"/>
  <c r="L64" i="15"/>
  <c r="F2" i="15"/>
  <c r="F8" i="15"/>
  <c r="AC3" i="15"/>
  <c r="G3" i="11" s="1"/>
  <c r="AA4" i="15"/>
  <c r="E4" i="11" s="1"/>
  <c r="AC5" i="15"/>
  <c r="G17" i="11" s="1"/>
  <c r="L18" i="15"/>
  <c r="C25" i="15"/>
  <c r="N31" i="15"/>
  <c r="C59" i="15"/>
  <c r="N54" i="15"/>
  <c r="AA51" i="15"/>
  <c r="E23" i="11" s="1"/>
  <c r="AC52" i="15"/>
  <c r="G24" i="11" s="1"/>
  <c r="AC53" i="15"/>
  <c r="G34" i="11" s="1"/>
  <c r="F64" i="15"/>
  <c r="C13" i="15"/>
  <c r="C23" i="15"/>
  <c r="AC4" i="15"/>
  <c r="G4" i="11" s="1"/>
  <c r="Q14" i="15"/>
  <c r="I23" i="15"/>
  <c r="K23" i="15"/>
  <c r="E41" i="15"/>
  <c r="N41" i="15"/>
  <c r="I54" i="15"/>
  <c r="C69" i="15"/>
  <c r="L2" i="15"/>
  <c r="O4" i="15"/>
  <c r="R4" i="15" s="1"/>
  <c r="H23" i="15"/>
  <c r="O27" i="15"/>
  <c r="R27" i="15" s="1"/>
  <c r="K31" i="15"/>
  <c r="Q37" i="15"/>
  <c r="AC31" i="15"/>
  <c r="G39" i="11" s="1"/>
  <c r="I36" i="15"/>
  <c r="I46" i="15"/>
  <c r="F48" i="15"/>
  <c r="I59" i="15"/>
  <c r="O65" i="15"/>
  <c r="R65" i="15" s="1"/>
  <c r="I69" i="15"/>
  <c r="N64" i="15"/>
  <c r="K66" i="15"/>
  <c r="K69" i="15" s="1"/>
  <c r="E36" i="15"/>
  <c r="C46" i="15"/>
  <c r="E23" i="15"/>
  <c r="Q19" i="15"/>
  <c r="C36" i="15"/>
  <c r="O42" i="15"/>
  <c r="R42" i="15" s="1"/>
  <c r="F31" i="15"/>
  <c r="H8" i="15"/>
  <c r="AA5" i="15"/>
  <c r="E17" i="11" s="1"/>
  <c r="L13" i="15"/>
  <c r="H15" i="15"/>
  <c r="H18" i="15" s="1"/>
  <c r="AC8" i="15"/>
  <c r="G37" i="11" s="1"/>
  <c r="I19" i="15"/>
  <c r="O19" i="15" s="1"/>
  <c r="R19" i="15" s="1"/>
  <c r="F20" i="15"/>
  <c r="F23" i="15" s="1"/>
  <c r="Q27" i="15"/>
  <c r="AC27" i="15"/>
  <c r="G6" i="11" s="1"/>
  <c r="AC28" i="15"/>
  <c r="G21" i="11" s="1"/>
  <c r="H31" i="15"/>
  <c r="O32" i="15"/>
  <c r="R32" i="15" s="1"/>
  <c r="H43" i="15"/>
  <c r="H46" i="15" s="1"/>
  <c r="L36" i="15"/>
  <c r="C38" i="15"/>
  <c r="C41" i="15" s="1"/>
  <c r="I48" i="15"/>
  <c r="C55" i="15"/>
  <c r="O55" i="15" s="1"/>
  <c r="R55" i="15" s="1"/>
  <c r="Q55" i="15"/>
  <c r="L8" i="15"/>
  <c r="K13" i="15"/>
  <c r="L31" i="15"/>
  <c r="H65" i="15"/>
  <c r="Q65" i="15" s="1"/>
  <c r="C2" i="15"/>
  <c r="N8" i="15"/>
  <c r="O9" i="15"/>
  <c r="R9" i="15" s="1"/>
  <c r="I8" i="15"/>
  <c r="Q9" i="15"/>
  <c r="E10" i="15"/>
  <c r="E13" i="15" s="1"/>
  <c r="O14" i="15"/>
  <c r="R14" i="15" s="1"/>
  <c r="C15" i="15"/>
  <c r="C18" i="15" s="1"/>
  <c r="AA26" i="15"/>
  <c r="E5" i="11" s="1"/>
  <c r="I31" i="15"/>
  <c r="Q32" i="15"/>
  <c r="F46" i="15"/>
  <c r="K36" i="15"/>
  <c r="O37" i="15"/>
  <c r="R37" i="15" s="1"/>
  <c r="C64" i="15"/>
  <c r="H64" i="15"/>
  <c r="L41" i="15"/>
  <c r="K43" i="15"/>
  <c r="K46" i="15" s="1"/>
  <c r="AC51" i="15"/>
  <c r="G23" i="11" s="1"/>
  <c r="AC50" i="15"/>
  <c r="G10" i="11" s="1"/>
  <c r="AA3" i="15"/>
  <c r="E3" i="11" s="1"/>
  <c r="N18" i="15"/>
  <c r="I25" i="15"/>
  <c r="H41" i="15"/>
  <c r="N36" i="15"/>
  <c r="E59" i="15"/>
  <c r="E69" i="15"/>
  <c r="O50" i="15"/>
  <c r="R50" i="15" s="1"/>
  <c r="F54" i="15"/>
  <c r="L54" i="15"/>
  <c r="AC54" i="15"/>
  <c r="G40" i="11" s="1"/>
  <c r="K59" i="15"/>
  <c r="H54" i="15"/>
  <c r="L59" i="15"/>
  <c r="F66" i="15"/>
  <c r="F69" i="15" s="1"/>
  <c r="O60" i="15"/>
  <c r="R60" i="15" s="1"/>
  <c r="O35" i="15" l="1"/>
  <c r="Q53" i="15"/>
  <c r="O17" i="15"/>
  <c r="Q45" i="15"/>
  <c r="O63" i="15"/>
  <c r="Q12" i="15"/>
  <c r="O68" i="15"/>
  <c r="Q40" i="15"/>
  <c r="Q63" i="15"/>
  <c r="O7" i="15"/>
  <c r="Q30" i="15"/>
  <c r="Q22" i="15"/>
  <c r="Q58" i="15"/>
  <c r="Q35" i="15"/>
  <c r="O40" i="15"/>
  <c r="O45" i="15"/>
  <c r="O22" i="15"/>
  <c r="O12" i="15"/>
  <c r="O58" i="15"/>
  <c r="Q17" i="15"/>
  <c r="O30" i="15"/>
  <c r="O53" i="15"/>
  <c r="Q68" i="15"/>
  <c r="Q7" i="15"/>
  <c r="S50" i="15" l="1"/>
  <c r="S32" i="15"/>
  <c r="S9" i="15"/>
  <c r="S60" i="15"/>
  <c r="S42" i="15"/>
  <c r="S19" i="15"/>
  <c r="S37" i="15"/>
  <c r="S14" i="15"/>
  <c r="S4" i="15"/>
  <c r="S27" i="15"/>
  <c r="S55" i="15"/>
  <c r="S65" i="15"/>
  <c r="AN70" i="8"/>
  <c r="AL70" i="8"/>
  <c r="AN66" i="8"/>
  <c r="AL66" i="8"/>
  <c r="AN62" i="8"/>
  <c r="AL62" i="8"/>
  <c r="AN61" i="8"/>
  <c r="AL61" i="8"/>
  <c r="AN54" i="8"/>
  <c r="AL54" i="8"/>
  <c r="AN50" i="8"/>
  <c r="AL50" i="8"/>
  <c r="AN49" i="8"/>
  <c r="AL49" i="8"/>
  <c r="AN46" i="8"/>
  <c r="AL46" i="8"/>
  <c r="AN45" i="8"/>
  <c r="AL45" i="8"/>
  <c r="V10" i="11" l="1"/>
  <c r="V11" i="11"/>
  <c r="V12" i="11"/>
  <c r="V15" i="11"/>
  <c r="V16" i="11"/>
  <c r="V17" i="11"/>
  <c r="V20" i="11"/>
  <c r="V21" i="11"/>
  <c r="V22" i="11"/>
  <c r="V23" i="11"/>
  <c r="V24" i="11"/>
  <c r="V25" i="11"/>
  <c r="V26" i="11"/>
  <c r="V27" i="11"/>
  <c r="V31" i="11"/>
  <c r="V32" i="11"/>
  <c r="V33" i="11"/>
  <c r="V34" i="11"/>
  <c r="V35" i="11"/>
  <c r="V36" i="11"/>
  <c r="V37" i="11"/>
  <c r="V39" i="11"/>
  <c r="V40" i="11"/>
  <c r="V41" i="11"/>
  <c r="V42" i="11"/>
  <c r="V45" i="11"/>
  <c r="V46" i="11"/>
  <c r="V51" i="11"/>
  <c r="V52" i="11"/>
  <c r="V53" i="11"/>
  <c r="V54" i="11"/>
  <c r="T10" i="11"/>
  <c r="T11" i="11"/>
  <c r="T12" i="11"/>
  <c r="T15" i="11"/>
  <c r="T16" i="11"/>
  <c r="T17" i="11"/>
  <c r="T20" i="11"/>
  <c r="T21" i="11"/>
  <c r="T22" i="11"/>
  <c r="T23" i="11"/>
  <c r="T24" i="11"/>
  <c r="T25" i="11"/>
  <c r="T26" i="11"/>
  <c r="T27" i="11"/>
  <c r="T31" i="11"/>
  <c r="T32" i="11"/>
  <c r="T33" i="11"/>
  <c r="T34" i="11"/>
  <c r="T35" i="11"/>
  <c r="T36" i="11"/>
  <c r="T37" i="11"/>
  <c r="T39" i="11"/>
  <c r="T40" i="11"/>
  <c r="T41" i="11"/>
  <c r="T42" i="11"/>
  <c r="T45" i="11"/>
  <c r="T46" i="11"/>
  <c r="T51" i="11"/>
  <c r="T52" i="11"/>
  <c r="T53" i="11"/>
  <c r="T54" i="11"/>
  <c r="V7" i="11"/>
  <c r="T7" i="11"/>
  <c r="V6" i="11"/>
  <c r="T6" i="11"/>
  <c r="V5" i="11"/>
  <c r="T5" i="11"/>
  <c r="V4" i="11"/>
  <c r="T4" i="11"/>
  <c r="V3" i="11"/>
  <c r="T3" i="11"/>
</calcChain>
</file>

<file path=xl/sharedStrings.xml><?xml version="1.0" encoding="utf-8"?>
<sst xmlns="http://schemas.openxmlformats.org/spreadsheetml/2006/main" count="1411" uniqueCount="204">
  <si>
    <t>:</t>
  </si>
  <si>
    <t>Sety</t>
  </si>
  <si>
    <t>Míče</t>
  </si>
  <si>
    <t>Body</t>
  </si>
  <si>
    <t>Poměr</t>
  </si>
  <si>
    <t>Umístění</t>
  </si>
  <si>
    <t>-</t>
  </si>
  <si>
    <t>Pořadí utkání</t>
  </si>
  <si>
    <t>1. set</t>
  </si>
  <si>
    <t>2. set</t>
  </si>
  <si>
    <t>3. set</t>
  </si>
  <si>
    <t>Semifinále</t>
  </si>
  <si>
    <t>Finále o 3. místo</t>
  </si>
  <si>
    <t>Finále o 1. místo</t>
  </si>
  <si>
    <t>kurt č.</t>
  </si>
  <si>
    <t>Kurt č.</t>
  </si>
  <si>
    <t>družstvo 1</t>
  </si>
  <si>
    <t>družstvo 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</si>
  <si>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</si>
  <si>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</si>
  <si>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</si>
  <si>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</si>
  <si>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</si>
  <si>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</si>
  <si>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</si>
  <si>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</si>
  <si>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</si>
  <si>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</si>
  <si>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</si>
  <si>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</si>
  <si>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</si>
  <si>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</si>
  <si>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</si>
  <si>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</si>
  <si>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</si>
  <si>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</si>
  <si>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</si>
  <si>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</si>
  <si>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</si>
  <si>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</si>
  <si>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</si>
  <si>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</si>
  <si>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</si>
  <si>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</si>
  <si>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</si>
  <si>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</si>
  <si>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</si>
  <si>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</si>
  <si>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</si>
  <si>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</si>
  <si>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</si>
  <si>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</si>
  <si>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</si>
  <si>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</si>
  <si>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skupina</t>
  </si>
  <si>
    <t>čas</t>
  </si>
  <si>
    <t>TJ Sokol Frýdek-Místek B</t>
  </si>
  <si>
    <t>A</t>
  </si>
  <si>
    <t>KURT č..</t>
  </si>
  <si>
    <t>Rozhodčí</t>
  </si>
  <si>
    <t>B</t>
  </si>
  <si>
    <t>Počet</t>
  </si>
  <si>
    <t>Název družstva</t>
  </si>
  <si>
    <t>trenér</t>
  </si>
  <si>
    <t>tel</t>
  </si>
  <si>
    <t>email</t>
  </si>
  <si>
    <t>TJ Frenštát pod Radh.</t>
  </si>
  <si>
    <t>TJ Sokol Frýdek-Místek A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</si>
  <si>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</si>
  <si>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</si>
  <si>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</si>
  <si>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</si>
  <si>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</si>
  <si>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</si>
  <si>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</si>
  <si>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</si>
  <si>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</si>
  <si>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</si>
  <si>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C3</t>
  </si>
  <si>
    <t>A3</t>
  </si>
  <si>
    <t>B3</t>
  </si>
  <si>
    <t>B4</t>
  </si>
  <si>
    <t>D3</t>
  </si>
  <si>
    <t>C4</t>
  </si>
  <si>
    <t>E3</t>
  </si>
  <si>
    <t>A4</t>
  </si>
  <si>
    <t>C</t>
  </si>
  <si>
    <t>D</t>
  </si>
  <si>
    <t>E</t>
  </si>
  <si>
    <t>9:45</t>
  </si>
  <si>
    <t>10:30</t>
  </si>
  <si>
    <t>13:30</t>
  </si>
  <si>
    <t xml:space="preserve"> A-Pořadí utkání</t>
  </si>
  <si>
    <t>C-Pořadí utkání</t>
  </si>
  <si>
    <t>D-Pořadí utkání</t>
  </si>
  <si>
    <t>vítěz D2 a E3</t>
  </si>
  <si>
    <t>vítěz D3 a E2</t>
  </si>
  <si>
    <t>čtvrtfinále</t>
  </si>
  <si>
    <r>
      <t xml:space="preserve">O postup ze sk. E a D </t>
    </r>
    <r>
      <rPr>
        <b/>
        <sz val="11"/>
        <rFont val="Calibri"/>
        <family val="2"/>
        <charset val="238"/>
        <scheme val="minor"/>
      </rPr>
      <t>hrají mezi sebou vítězové utkání č.25 a č.26 a D1,E1</t>
    </r>
  </si>
  <si>
    <t>vítěz utkání č.27</t>
  </si>
  <si>
    <t>vítěz utkání č.28</t>
  </si>
  <si>
    <t>14:15</t>
  </si>
  <si>
    <t>15:00</t>
  </si>
  <si>
    <t>15.45</t>
  </si>
  <si>
    <t>Lech</t>
  </si>
  <si>
    <t>Číslo utkání</t>
  </si>
  <si>
    <t>Orient. Čas</t>
  </si>
  <si>
    <t xml:space="preserve"> B-Pořadí utkání</t>
  </si>
  <si>
    <t>13.30</t>
  </si>
  <si>
    <t>Hlisnikovský</t>
  </si>
  <si>
    <t>FINÁLE O 3. MÍSTO</t>
  </si>
  <si>
    <t>FINÁLE o 1. místo</t>
  </si>
  <si>
    <t>První 4 družstva si odvezou věcné ceny a diplomy</t>
  </si>
  <si>
    <t>Systém turnaje</t>
  </si>
  <si>
    <t>hraje se na 2 hrané sety od stavu 5:5 do 25 bodů bez rozdílu 2 bodů</t>
  </si>
  <si>
    <t>semifinále - při rovnosti bodů se bude hrát tiebreak od stavu 5:5 do 15 bodů bez rozdílu 2 bodů</t>
  </si>
  <si>
    <t>finále o 3. místo - při rovnosti bodů se bude hrát tiebreak od stavu 5:5 do 15 bodů bez rozdílu 2 bodů</t>
  </si>
  <si>
    <t>finále o 1. místo - při rovnosti bodů se bude hrát tiebreak od stavu 5:5 do 15 bodů bez rozdílu 2 bodů</t>
  </si>
  <si>
    <t>orientační čas</t>
  </si>
  <si>
    <t>Frýdlant n/O</t>
  </si>
  <si>
    <t>VK Kylešovice-KYLEŠOVKY</t>
  </si>
  <si>
    <t>KV Kopřivnice-KOPR</t>
  </si>
  <si>
    <t>SVK Nový Jičín A</t>
  </si>
  <si>
    <t>Nový Jičín B</t>
  </si>
  <si>
    <t>Slezan Orlová</t>
  </si>
  <si>
    <t xml:space="preserve">VO Slezská Orlice </t>
  </si>
  <si>
    <t>VAM Havířov</t>
  </si>
  <si>
    <t>VK Raškovice A</t>
  </si>
  <si>
    <t>Volejbal Ostrava</t>
  </si>
  <si>
    <t>Vsetín-Berušky</t>
  </si>
  <si>
    <t>Vsetín-Bubliny</t>
  </si>
  <si>
    <t>MALÁ CENA BESKYD 17.6.2023-STARŠÍ ŽAČKY - kurty</t>
  </si>
  <si>
    <t>Vyškov</t>
  </si>
  <si>
    <t>D4</t>
  </si>
  <si>
    <t>VK Raškovice B</t>
  </si>
  <si>
    <t>Malá cena  Beskyd 18.6.2023</t>
  </si>
  <si>
    <t>VAM Olomouc "A"</t>
  </si>
  <si>
    <t>E-Pořadí utkání</t>
  </si>
  <si>
    <t>Polanka A</t>
  </si>
  <si>
    <t>VAM Olomouc B</t>
  </si>
  <si>
    <t>MALÁ CENA BESKYD 17.6. 2023 STARŠÍ ŽÁKYNĚ - POŘADÍ UTKÁNÍ</t>
  </si>
  <si>
    <t>A1:A2</t>
  </si>
  <si>
    <t>B1:B2</t>
  </si>
  <si>
    <t>A1:A3</t>
  </si>
  <si>
    <t>B1.B3</t>
  </si>
  <si>
    <t>A2:A3</t>
  </si>
  <si>
    <t>B2:B3</t>
  </si>
  <si>
    <t>o.1místo</t>
  </si>
  <si>
    <t>o 3. místo</t>
  </si>
  <si>
    <t>nejhorší 1</t>
  </si>
  <si>
    <t>čtvrtfinále 1</t>
  </si>
  <si>
    <t>čtvrtfinále 2</t>
  </si>
  <si>
    <t>čtvrtfinále 3</t>
  </si>
  <si>
    <t>čtvrtfinále 4</t>
  </si>
  <si>
    <t>17.15</t>
  </si>
  <si>
    <t>vítěz ČTVRT 1</t>
  </si>
  <si>
    <t>VÍTĚZ ČTVRT 3</t>
  </si>
  <si>
    <t>vítěz ČTVRT 2</t>
  </si>
  <si>
    <t>VÍTĚZ ČTVRT 4</t>
  </si>
  <si>
    <t>semifinále 1</t>
  </si>
  <si>
    <t>semifinále 2</t>
  </si>
  <si>
    <t>z každé skupiny postupují první družstva+3 nejlepší na 2. místě, ostatní v turnaji končí</t>
  </si>
  <si>
    <t>čtvrtfinále- při rovnosti bodů se bude hrát tiebreak od stavu 5:5</t>
  </si>
  <si>
    <t>Blue Volley</t>
  </si>
  <si>
    <t>Green Volley A</t>
  </si>
  <si>
    <t>Green Volley B</t>
  </si>
  <si>
    <t>Nový Jičín</t>
  </si>
  <si>
    <t>TJ Šumperk</t>
  </si>
  <si>
    <t>VK Ostrava</t>
  </si>
  <si>
    <t>Raškovice</t>
  </si>
  <si>
    <t>A2:A4</t>
  </si>
  <si>
    <t>A3:A4</t>
  </si>
  <si>
    <t>kluci</t>
  </si>
  <si>
    <t>2B:3B</t>
  </si>
  <si>
    <t>semi 2</t>
  </si>
  <si>
    <t>semi 1</t>
  </si>
  <si>
    <t>A-žačky</t>
  </si>
  <si>
    <t>B-žačky</t>
  </si>
  <si>
    <t>C-žačky</t>
  </si>
  <si>
    <t>A-ŽÁCI</t>
  </si>
  <si>
    <t>Platba</t>
  </si>
  <si>
    <t>rozhodčí</t>
  </si>
  <si>
    <t>B-ŽÁCI</t>
  </si>
  <si>
    <t>A1-A4</t>
  </si>
  <si>
    <t>2. místo ze skupiny B</t>
  </si>
  <si>
    <t>3. místo ze skupiny B</t>
  </si>
  <si>
    <t>B-ŽÁCI o postup</t>
  </si>
  <si>
    <t>ŽÁCI-SEMI 1</t>
  </si>
  <si>
    <t>ŽÁCI-SEMI 2</t>
  </si>
  <si>
    <t>ŽÁCI o 1.místo</t>
  </si>
  <si>
    <t>ŽÁCI O 3. místo</t>
  </si>
  <si>
    <r>
      <t xml:space="preserve">O postup ze skupiny B </t>
    </r>
    <r>
      <rPr>
        <b/>
        <sz val="11"/>
        <rFont val="Calibri"/>
        <family val="2"/>
        <charset val="238"/>
        <scheme val="minor"/>
      </rPr>
      <t xml:space="preserve">hrají mezi sebou druzí a třetí </t>
    </r>
  </si>
  <si>
    <t>VK ostrava</t>
  </si>
  <si>
    <t>Kopr</t>
  </si>
  <si>
    <t>Berušky</t>
  </si>
  <si>
    <t>Kylešovky</t>
  </si>
  <si>
    <t>Bubliny</t>
  </si>
  <si>
    <t>SVK Nový Jičín</t>
  </si>
  <si>
    <t xml:space="preserve">Frýdek-Místek </t>
  </si>
  <si>
    <t>Sokol FM A</t>
  </si>
  <si>
    <t>MALÁ CENA BESKYD 19.6.2023-ŽÁCI STARŠÍ - KURTY</t>
  </si>
  <si>
    <t>STARŠÍ ŽÁKYNĚ 1.1. 2008 a ml.</t>
  </si>
  <si>
    <t>SK.</t>
  </si>
  <si>
    <t>STARŠÍ ŽÁCI 1.1.2008 a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</si>
</sst>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0"/>
      <name val="Arial"/>
      <family val="2"/>
      <charset val="238"/>
    </font>
    <font>
      <u/>
      <sz val="11"/>
      <name val="Arial"/>
      <family val="2"/>
      <charset val="238"/>
    </font>
    <font>
      <u/>
      <sz val="1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5"/>
      <name val="Calibri"/>
      <family val="2"/>
      <charset val="238"/>
      <scheme val="minor"/>
    </font>
    <font>
      <sz val="14"/>
      <color rgb="FF00B0F0"/>
      <name val="Calibri"/>
      <family val="2"/>
      <charset val="238"/>
      <scheme val="minor"/>
    </font>
    <font>
      <sz val="14"/>
      <color rgb="FFFFC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rgb="FF99CCFF"/>
      <name val="Calibri"/>
      <family val="2"/>
      <charset val="238"/>
      <scheme val="minor"/>
    </font>
    <font>
      <sz val="11"/>
      <color rgb="FF99CCFF"/>
      <name val="Calibri"/>
      <family val="2"/>
      <charset val="238"/>
      <scheme val="minor"/>
    </font>
    <font>
      <sz val="11"/>
      <color rgb="FFFF66FF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16"/>
      <name val="Calibri"/>
      <family val="2"/>
      <charset val="238"/>
      <scheme val="minor"/>
    </font>
    <font>
      <sz val="16"/>
      <color rgb="FFFFFFFF"/>
      <name val="Calibri"/>
      <family val="2"/>
      <charset val="238"/>
      <scheme val="minor"/>
    </font>
    <font>
      <sz val="16"/>
      <color rgb="FF00B05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rgb="FFFFFFFF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6"/>
      <name val="Arial"/>
      <family val="2"/>
      <charset val="238"/>
    </font>
    <font>
      <b/>
      <sz val="14"/>
      <name val="Arial"/>
      <family val="2"/>
      <charset val="238"/>
    </font>
    <font>
      <sz val="1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</fills>
  <borders count="7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80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36" xfId="0" applyFont="1" applyBorder="1"/>
    <xf numFmtId="0" fontId="5" fillId="0" borderId="1" xfId="0" applyFont="1" applyBorder="1"/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5" fillId="0" borderId="44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15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6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/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55" xfId="0" applyFont="1" applyBorder="1" applyAlignment="1">
      <alignment horizontal="left" vertical="center"/>
    </xf>
    <xf numFmtId="0" fontId="13" fillId="0" borderId="55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20" fontId="0" fillId="0" borderId="0" xfId="0" applyNumberFormat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20" fillId="0" borderId="44" xfId="0" applyNumberFormat="1" applyFont="1" applyBorder="1" applyAlignment="1">
      <alignment horizontal="right" vertical="center"/>
    </xf>
    <xf numFmtId="49" fontId="21" fillId="0" borderId="44" xfId="0" applyNumberFormat="1" applyFont="1" applyBorder="1" applyAlignment="1">
      <alignment horizontal="right" vertical="center"/>
    </xf>
    <xf numFmtId="49" fontId="22" fillId="0" borderId="35" xfId="0" applyNumberFormat="1" applyFont="1" applyBorder="1" applyAlignment="1">
      <alignment horizontal="right" vertical="center"/>
    </xf>
    <xf numFmtId="0" fontId="22" fillId="0" borderId="50" xfId="0" applyFont="1" applyBorder="1" applyAlignment="1">
      <alignment horizontal="center"/>
    </xf>
    <xf numFmtId="0" fontId="5" fillId="5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49" fontId="0" fillId="0" borderId="60" xfId="0" applyNumberForma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5" fillId="0" borderId="38" xfId="0" applyFont="1" applyBorder="1" applyAlignment="1">
      <alignment horizontal="right" vertical="center"/>
    </xf>
    <xf numFmtId="49" fontId="23" fillId="0" borderId="44" xfId="0" applyNumberFormat="1" applyFont="1" applyBorder="1" applyAlignment="1">
      <alignment horizontal="right" vertical="center"/>
    </xf>
    <xf numFmtId="0" fontId="23" fillId="0" borderId="45" xfId="0" applyFont="1" applyBorder="1" applyAlignment="1">
      <alignment horizontal="center"/>
    </xf>
    <xf numFmtId="49" fontId="24" fillId="0" borderId="44" xfId="0" applyNumberFormat="1" applyFont="1" applyBorder="1" applyAlignment="1">
      <alignment horizontal="right" vertical="center"/>
    </xf>
    <xf numFmtId="0" fontId="24" fillId="0" borderId="45" xfId="0" applyFont="1" applyBorder="1" applyAlignment="1">
      <alignment horizontal="center"/>
    </xf>
    <xf numFmtId="20" fontId="25" fillId="0" borderId="11" xfId="0" applyNumberFormat="1" applyFont="1" applyBorder="1" applyAlignment="1">
      <alignment horizontal="right"/>
    </xf>
    <xf numFmtId="0" fontId="25" fillId="0" borderId="3" xfId="0" applyFont="1" applyBorder="1" applyAlignment="1">
      <alignment horizontal="center"/>
    </xf>
    <xf numFmtId="20" fontId="25" fillId="0" borderId="12" xfId="0" applyNumberFormat="1" applyFont="1" applyBorder="1" applyAlignment="1">
      <alignment horizontal="right"/>
    </xf>
    <xf numFmtId="0" fontId="25" fillId="0" borderId="6" xfId="0" applyFont="1" applyBorder="1" applyAlignment="1">
      <alignment horizontal="center"/>
    </xf>
    <xf numFmtId="20" fontId="26" fillId="0" borderId="12" xfId="0" applyNumberFormat="1" applyFont="1" applyBorder="1" applyAlignment="1">
      <alignment horizontal="right"/>
    </xf>
    <xf numFmtId="0" fontId="26" fillId="0" borderId="6" xfId="0" applyFont="1" applyBorder="1" applyAlignment="1">
      <alignment horizontal="center"/>
    </xf>
    <xf numFmtId="20" fontId="26" fillId="0" borderId="13" xfId="0" applyNumberFormat="1" applyFont="1" applyBorder="1" applyAlignment="1">
      <alignment horizontal="right"/>
    </xf>
    <xf numFmtId="0" fontId="26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49" fontId="23" fillId="0" borderId="35" xfId="0" applyNumberFormat="1" applyFont="1" applyBorder="1" applyAlignment="1">
      <alignment horizontal="right" vertical="center"/>
    </xf>
    <xf numFmtId="0" fontId="23" fillId="0" borderId="50" xfId="0" applyFont="1" applyBorder="1" applyAlignment="1">
      <alignment horizontal="center"/>
    </xf>
    <xf numFmtId="49" fontId="24" fillId="0" borderId="35" xfId="0" applyNumberFormat="1" applyFont="1" applyBorder="1" applyAlignment="1">
      <alignment horizontal="right" vertical="center"/>
    </xf>
    <xf numFmtId="0" fontId="24" fillId="0" borderId="50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/>
    <xf numFmtId="0" fontId="0" fillId="0" borderId="52" xfId="0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44" xfId="0" applyFont="1" applyBorder="1" applyAlignment="1">
      <alignment horizontal="center"/>
    </xf>
    <xf numFmtId="0" fontId="27" fillId="0" borderId="1" xfId="0" applyFont="1" applyBorder="1" applyAlignment="1">
      <alignment wrapText="1"/>
    </xf>
    <xf numFmtId="0" fontId="6" fillId="0" borderId="37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22" xfId="0" applyFont="1" applyBorder="1"/>
    <xf numFmtId="0" fontId="27" fillId="0" borderId="27" xfId="0" applyFont="1" applyBorder="1"/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5" fillId="0" borderId="18" xfId="0" applyFont="1" applyBorder="1"/>
    <xf numFmtId="0" fontId="27" fillId="0" borderId="18" xfId="0" applyFont="1" applyBorder="1"/>
    <xf numFmtId="0" fontId="27" fillId="0" borderId="1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5" fillId="0" borderId="6" xfId="0" applyFont="1" applyBorder="1"/>
    <xf numFmtId="0" fontId="27" fillId="0" borderId="1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10" xfId="0" applyFont="1" applyBorder="1"/>
    <xf numFmtId="0" fontId="27" fillId="0" borderId="26" xfId="0" applyFont="1" applyBorder="1" applyAlignment="1">
      <alignment horizontal="right" wrapText="1"/>
    </xf>
    <xf numFmtId="20" fontId="5" fillId="0" borderId="20" xfId="0" applyNumberFormat="1" applyFont="1" applyBorder="1" applyAlignment="1">
      <alignment horizontal="right"/>
    </xf>
    <xf numFmtId="0" fontId="27" fillId="0" borderId="19" xfId="0" applyFont="1" applyBorder="1"/>
    <xf numFmtId="0" fontId="27" fillId="0" borderId="14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42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20" fontId="5" fillId="0" borderId="8" xfId="0" applyNumberFormat="1" applyFont="1" applyBorder="1" applyAlignment="1">
      <alignment horizontal="right"/>
    </xf>
    <xf numFmtId="20" fontId="5" fillId="0" borderId="18" xfId="0" applyNumberFormat="1" applyFont="1" applyBorder="1" applyAlignment="1">
      <alignment horizontal="right"/>
    </xf>
    <xf numFmtId="20" fontId="5" fillId="0" borderId="6" xfId="0" applyNumberFormat="1" applyFont="1" applyBorder="1" applyAlignment="1">
      <alignment horizontal="right"/>
    </xf>
    <xf numFmtId="0" fontId="5" fillId="0" borderId="9" xfId="0" applyFont="1" applyBorder="1"/>
    <xf numFmtId="20" fontId="1" fillId="0" borderId="11" xfId="0" applyNumberFormat="1" applyFont="1" applyBorder="1" applyAlignment="1">
      <alignment horizontal="right"/>
    </xf>
    <xf numFmtId="0" fontId="1" fillId="0" borderId="4" xfId="0" applyFont="1" applyBorder="1"/>
    <xf numFmtId="20" fontId="1" fillId="0" borderId="12" xfId="0" applyNumberFormat="1" applyFont="1" applyBorder="1" applyAlignment="1">
      <alignment horizontal="right"/>
    </xf>
    <xf numFmtId="0" fontId="1" fillId="0" borderId="7" xfId="0" applyFont="1" applyBorder="1"/>
    <xf numFmtId="20" fontId="1" fillId="0" borderId="13" xfId="0" applyNumberFormat="1" applyFont="1" applyBorder="1" applyAlignment="1">
      <alignment horizontal="right"/>
    </xf>
    <xf numFmtId="0" fontId="1" fillId="0" borderId="10" xfId="0" applyFont="1" applyBorder="1"/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3" fillId="7" borderId="6" xfId="0" applyFont="1" applyFill="1" applyBorder="1"/>
    <xf numFmtId="3" fontId="14" fillId="7" borderId="6" xfId="0" applyNumberFormat="1" applyFont="1" applyFill="1" applyBorder="1"/>
    <xf numFmtId="0" fontId="13" fillId="7" borderId="6" xfId="0" applyFont="1" applyFill="1" applyBorder="1" applyAlignment="1">
      <alignment wrapText="1"/>
    </xf>
    <xf numFmtId="0" fontId="0" fillId="7" borderId="6" xfId="0" applyFill="1" applyBorder="1"/>
    <xf numFmtId="0" fontId="5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6" fillId="11" borderId="36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20" fontId="5" fillId="0" borderId="17" xfId="0" applyNumberFormat="1" applyFont="1" applyBorder="1" applyAlignment="1">
      <alignment horizontal="right"/>
    </xf>
    <xf numFmtId="20" fontId="5" fillId="0" borderId="12" xfId="0" applyNumberFormat="1" applyFont="1" applyBorder="1" applyAlignment="1">
      <alignment horizontal="right"/>
    </xf>
    <xf numFmtId="0" fontId="32" fillId="7" borderId="6" xfId="0" applyFont="1" applyFill="1" applyBorder="1"/>
    <xf numFmtId="0" fontId="32" fillId="0" borderId="6" xfId="0" applyFont="1" applyBorder="1"/>
    <xf numFmtId="49" fontId="17" fillId="7" borderId="6" xfId="1" applyNumberFormat="1" applyFont="1" applyFill="1" applyBorder="1" applyAlignment="1" applyProtection="1">
      <alignment wrapText="1"/>
    </xf>
    <xf numFmtId="49" fontId="16" fillId="7" borderId="6" xfId="1" applyNumberFormat="1" applyFont="1" applyFill="1" applyBorder="1" applyAlignment="1" applyProtection="1"/>
    <xf numFmtId="0" fontId="33" fillId="7" borderId="6" xfId="0" applyFont="1" applyFill="1" applyBorder="1"/>
    <xf numFmtId="0" fontId="11" fillId="7" borderId="6" xfId="1" applyFill="1" applyBorder="1" applyAlignment="1">
      <alignment vertical="center" wrapText="1"/>
    </xf>
    <xf numFmtId="49" fontId="16" fillId="7" borderId="6" xfId="1" applyNumberFormat="1" applyFont="1" applyFill="1" applyBorder="1" applyAlignment="1" applyProtection="1">
      <alignment vertical="top" wrapText="1"/>
    </xf>
    <xf numFmtId="0" fontId="13" fillId="0" borderId="2" xfId="0" applyFont="1" applyBorder="1"/>
    <xf numFmtId="0" fontId="12" fillId="0" borderId="3" xfId="0" applyFont="1" applyBorder="1"/>
    <xf numFmtId="0" fontId="13" fillId="0" borderId="24" xfId="0" applyFont="1" applyBorder="1"/>
    <xf numFmtId="0" fontId="12" fillId="0" borderId="23" xfId="0" applyFont="1" applyBorder="1"/>
    <xf numFmtId="0" fontId="13" fillId="0" borderId="5" xfId="0" applyFont="1" applyBorder="1"/>
    <xf numFmtId="0" fontId="12" fillId="0" borderId="6" xfId="0" applyFont="1" applyBorder="1"/>
    <xf numFmtId="0" fontId="29" fillId="0" borderId="6" xfId="0" applyFont="1" applyBorder="1"/>
    <xf numFmtId="0" fontId="13" fillId="0" borderId="20" xfId="0" applyFont="1" applyBorder="1"/>
    <xf numFmtId="0" fontId="2" fillId="0" borderId="6" xfId="0" applyFont="1" applyBorder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/>
    <xf numFmtId="0" fontId="35" fillId="0" borderId="0" xfId="0" applyFont="1" applyAlignment="1">
      <alignment horizontal="center"/>
    </xf>
    <xf numFmtId="0" fontId="35" fillId="0" borderId="0" xfId="0" applyFont="1"/>
    <xf numFmtId="0" fontId="19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6" fillId="0" borderId="0" xfId="0" applyFont="1"/>
    <xf numFmtId="1" fontId="35" fillId="0" borderId="0" xfId="0" applyNumberFormat="1" applyFont="1"/>
    <xf numFmtId="0" fontId="35" fillId="0" borderId="14" xfId="0" applyFont="1" applyBorder="1"/>
    <xf numFmtId="0" fontId="35" fillId="0" borderId="11" xfId="0" applyFont="1" applyBorder="1" applyAlignment="1">
      <alignment horizontal="center"/>
    </xf>
    <xf numFmtId="20" fontId="35" fillId="0" borderId="60" xfId="0" applyNumberFormat="1" applyFont="1" applyBorder="1"/>
    <xf numFmtId="0" fontId="19" fillId="0" borderId="14" xfId="0" applyFont="1" applyBorder="1" applyAlignment="1">
      <alignment horizontal="center"/>
    </xf>
    <xf numFmtId="0" fontId="35" fillId="0" borderId="11" xfId="0" applyFont="1" applyBorder="1" applyAlignment="1">
      <alignment horizontal="left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/>
    <xf numFmtId="0" fontId="35" fillId="0" borderId="2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20" fontId="35" fillId="0" borderId="0" xfId="0" applyNumberFormat="1" applyFont="1"/>
    <xf numFmtId="0" fontId="35" fillId="0" borderId="15" xfId="0" applyFont="1" applyBorder="1"/>
    <xf numFmtId="0" fontId="35" fillId="0" borderId="12" xfId="0" applyFont="1" applyBorder="1" applyAlignment="1">
      <alignment horizontal="center"/>
    </xf>
    <xf numFmtId="20" fontId="35" fillId="0" borderId="31" xfId="0" applyNumberFormat="1" applyFont="1" applyBorder="1"/>
    <xf numFmtId="0" fontId="19" fillId="0" borderId="44" xfId="0" applyFont="1" applyBorder="1" applyAlignment="1">
      <alignment horizontal="center"/>
    </xf>
    <xf numFmtId="0" fontId="35" fillId="0" borderId="17" xfId="0" applyFont="1" applyBorder="1" applyAlignment="1">
      <alignment horizontal="left"/>
    </xf>
    <xf numFmtId="0" fontId="35" fillId="0" borderId="18" xfId="0" applyFont="1" applyBorder="1"/>
    <xf numFmtId="0" fontId="35" fillId="0" borderId="19" xfId="0" applyFont="1" applyBorder="1"/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35" fillId="0" borderId="12" xfId="0" applyFont="1" applyBorder="1" applyAlignment="1">
      <alignment horizontal="left" vertical="center"/>
    </xf>
    <xf numFmtId="0" fontId="35" fillId="0" borderId="6" xfId="0" applyFont="1" applyBorder="1"/>
    <xf numFmtId="0" fontId="35" fillId="0" borderId="7" xfId="0" applyFont="1" applyBorder="1"/>
    <xf numFmtId="0" fontId="35" fillId="0" borderId="44" xfId="0" applyFont="1" applyBorder="1"/>
    <xf numFmtId="0" fontId="35" fillId="0" borderId="17" xfId="0" applyFont="1" applyBorder="1" applyAlignment="1">
      <alignment horizontal="center"/>
    </xf>
    <xf numFmtId="0" fontId="35" fillId="0" borderId="20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5" fillId="0" borderId="34" xfId="0" applyFont="1" applyBorder="1"/>
    <xf numFmtId="0" fontId="35" fillId="0" borderId="61" xfId="0" applyFont="1" applyBorder="1" applyAlignment="1">
      <alignment horizontal="center"/>
    </xf>
    <xf numFmtId="20" fontId="35" fillId="0" borderId="72" xfId="0" applyNumberFormat="1" applyFont="1" applyBorder="1"/>
    <xf numFmtId="0" fontId="19" fillId="0" borderId="40" xfId="0" applyFont="1" applyBorder="1" applyAlignment="1">
      <alignment horizontal="center"/>
    </xf>
    <xf numFmtId="0" fontId="35" fillId="0" borderId="39" xfId="0" applyFont="1" applyBorder="1" applyAlignment="1">
      <alignment horizontal="left" vertical="center"/>
    </xf>
    <xf numFmtId="0" fontId="35" fillId="0" borderId="23" xfId="0" applyFont="1" applyBorder="1"/>
    <xf numFmtId="0" fontId="35" fillId="0" borderId="25" xfId="0" applyFont="1" applyBorder="1"/>
    <xf numFmtId="0" fontId="35" fillId="0" borderId="63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6" fillId="0" borderId="63" xfId="0" applyFont="1" applyBorder="1" applyAlignment="1">
      <alignment horizontal="center" vertical="center"/>
    </xf>
    <xf numFmtId="0" fontId="36" fillId="0" borderId="62" xfId="0" applyFont="1" applyBorder="1" applyAlignment="1">
      <alignment horizontal="center" vertical="center"/>
    </xf>
    <xf numFmtId="0" fontId="35" fillId="0" borderId="33" xfId="0" applyFont="1" applyBorder="1"/>
    <xf numFmtId="0" fontId="35" fillId="0" borderId="56" xfId="0" applyFont="1" applyBorder="1" applyAlignment="1">
      <alignment horizontal="center"/>
    </xf>
    <xf numFmtId="20" fontId="35" fillId="0" borderId="66" xfId="0" applyNumberFormat="1" applyFont="1" applyBorder="1"/>
    <xf numFmtId="0" fontId="19" fillId="0" borderId="33" xfId="0" applyFont="1" applyBorder="1" applyAlignment="1">
      <alignment horizontal="center"/>
    </xf>
    <xf numFmtId="0" fontId="19" fillId="0" borderId="56" xfId="0" applyFont="1" applyBorder="1" applyAlignment="1">
      <alignment horizontal="left" vertical="center"/>
    </xf>
    <xf numFmtId="0" fontId="19" fillId="0" borderId="21" xfId="0" applyFont="1" applyBorder="1"/>
    <xf numFmtId="0" fontId="19" fillId="0" borderId="66" xfId="0" applyFont="1" applyBorder="1"/>
    <xf numFmtId="0" fontId="35" fillId="0" borderId="58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0" fontId="35" fillId="0" borderId="35" xfId="0" applyFont="1" applyBorder="1"/>
    <xf numFmtId="0" fontId="35" fillId="0" borderId="48" xfId="0" applyFont="1" applyBorder="1" applyAlignment="1">
      <alignment horizontal="center"/>
    </xf>
    <xf numFmtId="20" fontId="35" fillId="0" borderId="49" xfId="0" applyNumberFormat="1" applyFont="1" applyBorder="1"/>
    <xf numFmtId="0" fontId="19" fillId="0" borderId="35" xfId="0" applyFont="1" applyBorder="1" applyAlignment="1">
      <alignment horizontal="center"/>
    </xf>
    <xf numFmtId="0" fontId="19" fillId="0" borderId="48" xfId="0" applyFont="1" applyBorder="1" applyAlignment="1">
      <alignment horizontal="left" vertical="center"/>
    </xf>
    <xf numFmtId="0" fontId="19" fillId="0" borderId="52" xfId="0" applyFont="1" applyBorder="1"/>
    <xf numFmtId="0" fontId="19" fillId="0" borderId="49" xfId="0" applyFont="1" applyBorder="1"/>
    <xf numFmtId="0" fontId="35" fillId="0" borderId="51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5" fillId="0" borderId="40" xfId="0" applyFont="1" applyBorder="1"/>
    <xf numFmtId="0" fontId="35" fillId="0" borderId="39" xfId="0" applyFont="1" applyBorder="1" applyAlignment="1">
      <alignment horizont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5" fillId="0" borderId="3" xfId="0" applyFont="1" applyBorder="1"/>
    <xf numFmtId="0" fontId="35" fillId="0" borderId="17" xfId="0" applyFont="1" applyBorder="1" applyAlignment="1">
      <alignment horizontal="center" vertical="center"/>
    </xf>
    <xf numFmtId="0" fontId="35" fillId="0" borderId="12" xfId="0" applyFont="1" applyBorder="1" applyAlignment="1">
      <alignment horizontal="left"/>
    </xf>
    <xf numFmtId="0" fontId="35" fillId="0" borderId="16" xfId="0" applyFont="1" applyBorder="1"/>
    <xf numFmtId="0" fontId="35" fillId="0" borderId="13" xfId="0" applyFont="1" applyBorder="1" applyAlignment="1">
      <alignment horizontal="center"/>
    </xf>
    <xf numFmtId="20" fontId="35" fillId="0" borderId="32" xfId="0" applyNumberFormat="1" applyFont="1" applyBorder="1"/>
    <xf numFmtId="0" fontId="35" fillId="0" borderId="48" xfId="0" applyFont="1" applyBorder="1" applyAlignment="1">
      <alignment horizontal="left"/>
    </xf>
    <xf numFmtId="0" fontId="35" fillId="0" borderId="52" xfId="0" applyFont="1" applyBorder="1"/>
    <xf numFmtId="0" fontId="35" fillId="0" borderId="53" xfId="0" applyFont="1" applyBorder="1"/>
    <xf numFmtId="0" fontId="35" fillId="0" borderId="13" xfId="0" applyFont="1" applyBorder="1" applyAlignment="1">
      <alignment horizontal="center" vertical="center"/>
    </xf>
    <xf numFmtId="20" fontId="35" fillId="0" borderId="4" xfId="0" applyNumberFormat="1" applyFont="1" applyBorder="1"/>
    <xf numFmtId="0" fontId="35" fillId="0" borderId="2" xfId="0" applyFont="1" applyBorder="1" applyAlignment="1">
      <alignment horizontal="left"/>
    </xf>
    <xf numFmtId="0" fontId="37" fillId="0" borderId="3" xfId="0" applyFont="1" applyBorder="1"/>
    <xf numFmtId="0" fontId="36" fillId="0" borderId="11" xfId="0" applyFont="1" applyBorder="1" applyAlignment="1">
      <alignment horizontal="center" vertical="center"/>
    </xf>
    <xf numFmtId="20" fontId="35" fillId="0" borderId="30" xfId="0" applyNumberFormat="1" applyFont="1" applyBorder="1"/>
    <xf numFmtId="0" fontId="38" fillId="0" borderId="18" xfId="0" applyFont="1" applyBorder="1"/>
    <xf numFmtId="0" fontId="36" fillId="0" borderId="12" xfId="0" applyFont="1" applyBorder="1" applyAlignment="1">
      <alignment horizontal="center" vertical="center"/>
    </xf>
    <xf numFmtId="0" fontId="37" fillId="0" borderId="6" xfId="0" applyFont="1" applyBorder="1"/>
    <xf numFmtId="20" fontId="35" fillId="0" borderId="74" xfId="0" applyNumberFormat="1" applyFont="1" applyBorder="1"/>
    <xf numFmtId="0" fontId="37" fillId="0" borderId="52" xfId="0" applyFont="1" applyBorder="1"/>
    <xf numFmtId="0" fontId="36" fillId="0" borderId="48" xfId="0" applyFont="1" applyBorder="1" applyAlignment="1">
      <alignment horizontal="center" vertical="center"/>
    </xf>
    <xf numFmtId="0" fontId="35" fillId="0" borderId="11" xfId="0" applyFont="1" applyBorder="1" applyAlignment="1">
      <alignment horizontal="left"/>
    </xf>
    <xf numFmtId="0" fontId="35" fillId="0" borderId="48" xfId="0" applyFont="1" applyBorder="1" applyAlignment="1">
      <alignment horizontal="left" vertical="center"/>
    </xf>
    <xf numFmtId="0" fontId="38" fillId="0" borderId="52" xfId="0" applyFont="1" applyBorder="1"/>
    <xf numFmtId="0" fontId="19" fillId="0" borderId="16" xfId="0" applyFont="1" applyBorder="1" applyAlignment="1">
      <alignment horizontal="center"/>
    </xf>
    <xf numFmtId="0" fontId="35" fillId="0" borderId="13" xfId="0" applyFont="1" applyBorder="1" applyAlignment="1">
      <alignment horizontal="left"/>
    </xf>
    <xf numFmtId="0" fontId="38" fillId="0" borderId="9" xfId="0" applyFont="1" applyBorder="1"/>
    <xf numFmtId="0" fontId="35" fillId="0" borderId="10" xfId="0" applyFont="1" applyBorder="1"/>
    <xf numFmtId="0" fontId="35" fillId="0" borderId="0" xfId="0" applyFont="1" applyAlignment="1">
      <alignment horizontal="right"/>
    </xf>
    <xf numFmtId="1" fontId="35" fillId="0" borderId="0" xfId="0" applyNumberFormat="1" applyFont="1" applyAlignment="1">
      <alignment horizontal="right"/>
    </xf>
    <xf numFmtId="0" fontId="19" fillId="7" borderId="14" xfId="0" applyFont="1" applyFill="1" applyBorder="1" applyAlignment="1">
      <alignment horizontal="center"/>
    </xf>
    <xf numFmtId="0" fontId="38" fillId="0" borderId="3" xfId="0" applyFont="1" applyBorder="1"/>
    <xf numFmtId="0" fontId="37" fillId="0" borderId="18" xfId="0" applyFont="1" applyBorder="1"/>
    <xf numFmtId="0" fontId="35" fillId="0" borderId="18" xfId="0" applyFont="1" applyBorder="1" applyAlignment="1">
      <alignment horizontal="left"/>
    </xf>
    <xf numFmtId="0" fontId="35" fillId="0" borderId="19" xfId="0" applyFont="1" applyBorder="1" applyAlignment="1">
      <alignment horizontal="left"/>
    </xf>
    <xf numFmtId="0" fontId="35" fillId="0" borderId="9" xfId="0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38" fillId="0" borderId="18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20" fontId="35" fillId="0" borderId="73" xfId="0" applyNumberFormat="1" applyFont="1" applyBorder="1"/>
    <xf numFmtId="0" fontId="37" fillId="0" borderId="41" xfId="0" applyFont="1" applyBorder="1" applyAlignment="1">
      <alignment horizontal="center"/>
    </xf>
    <xf numFmtId="0" fontId="35" fillId="0" borderId="62" xfId="0" applyFont="1" applyBorder="1" applyAlignment="1">
      <alignment horizontal="center"/>
    </xf>
    <xf numFmtId="0" fontId="36" fillId="0" borderId="61" xfId="0" applyFont="1" applyBorder="1" applyAlignment="1">
      <alignment horizontal="center" vertical="center"/>
    </xf>
    <xf numFmtId="49" fontId="35" fillId="0" borderId="17" xfId="0" applyNumberFormat="1" applyFont="1" applyBorder="1" applyAlignment="1">
      <alignment horizontal="center"/>
    </xf>
    <xf numFmtId="49" fontId="35" fillId="0" borderId="19" xfId="0" applyNumberFormat="1" applyFont="1" applyBorder="1" applyAlignment="1">
      <alignment horizontal="center"/>
    </xf>
    <xf numFmtId="0" fontId="38" fillId="0" borderId="41" xfId="0" applyFont="1" applyBorder="1" applyAlignment="1">
      <alignment horizontal="center"/>
    </xf>
    <xf numFmtId="0" fontId="19" fillId="0" borderId="44" xfId="0" applyFont="1" applyBorder="1" applyAlignment="1">
      <alignment horizontal="center" wrapText="1"/>
    </xf>
    <xf numFmtId="0" fontId="19" fillId="0" borderId="35" xfId="0" applyFont="1" applyBorder="1" applyAlignment="1">
      <alignment horizontal="center" wrapText="1"/>
    </xf>
    <xf numFmtId="0" fontId="37" fillId="0" borderId="9" xfId="0" applyFont="1" applyBorder="1"/>
    <xf numFmtId="0" fontId="35" fillId="0" borderId="3" xfId="0" applyFont="1" applyBorder="1" applyAlignment="1">
      <alignment horizontal="left" vertical="center"/>
    </xf>
    <xf numFmtId="0" fontId="19" fillId="0" borderId="26" xfId="0" applyFont="1" applyBorder="1"/>
    <xf numFmtId="0" fontId="19" fillId="0" borderId="22" xfId="0" applyFont="1" applyBorder="1" applyAlignment="1">
      <alignment horizontal="center"/>
    </xf>
    <xf numFmtId="0" fontId="19" fillId="0" borderId="29" xfId="0" applyFont="1" applyBorder="1" applyAlignment="1">
      <alignment wrapText="1"/>
    </xf>
    <xf numFmtId="0" fontId="19" fillId="0" borderId="1" xfId="0" applyFont="1" applyBorder="1"/>
    <xf numFmtId="0" fontId="19" fillId="0" borderId="28" xfId="0" applyFont="1" applyBorder="1" applyAlignment="1">
      <alignment horizontal="left"/>
    </xf>
    <xf numFmtId="0" fontId="19" fillId="0" borderId="22" xfId="0" applyFont="1" applyBorder="1"/>
    <xf numFmtId="0" fontId="19" fillId="0" borderId="27" xfId="0" applyFont="1" applyBorder="1"/>
    <xf numFmtId="0" fontId="19" fillId="0" borderId="34" xfId="0" applyFont="1" applyBorder="1" applyAlignment="1">
      <alignment horizontal="center"/>
    </xf>
    <xf numFmtId="0" fontId="35" fillId="0" borderId="61" xfId="0" applyFont="1" applyBorder="1" applyAlignment="1">
      <alignment horizontal="left"/>
    </xf>
    <xf numFmtId="0" fontId="35" fillId="0" borderId="9" xfId="0" applyFont="1" applyBorder="1"/>
    <xf numFmtId="0" fontId="35" fillId="0" borderId="70" xfId="0" applyFont="1" applyBorder="1"/>
    <xf numFmtId="0" fontId="35" fillId="0" borderId="17" xfId="0" applyFont="1" applyBorder="1" applyAlignment="1">
      <alignment horizontal="left" vertical="center"/>
    </xf>
    <xf numFmtId="0" fontId="36" fillId="0" borderId="56" xfId="0" applyFont="1" applyBorder="1" applyAlignment="1">
      <alignment horizontal="center" vertical="center"/>
    </xf>
    <xf numFmtId="0" fontId="19" fillId="0" borderId="33" xfId="0" applyFont="1" applyBorder="1"/>
    <xf numFmtId="0" fontId="19" fillId="0" borderId="56" xfId="0" applyFont="1" applyBorder="1" applyAlignment="1">
      <alignment horizontal="center"/>
    </xf>
    <xf numFmtId="20" fontId="19" fillId="0" borderId="66" xfId="0" applyNumberFormat="1" applyFont="1" applyBorder="1"/>
    <xf numFmtId="0" fontId="19" fillId="0" borderId="56" xfId="0" applyFont="1" applyBorder="1" applyAlignment="1">
      <alignment horizontal="left"/>
    </xf>
    <xf numFmtId="0" fontId="19" fillId="0" borderId="55" xfId="0" applyFont="1" applyBorder="1"/>
    <xf numFmtId="0" fontId="19" fillId="0" borderId="58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19" fillId="0" borderId="35" xfId="0" applyFont="1" applyBorder="1"/>
    <xf numFmtId="0" fontId="19" fillId="0" borderId="48" xfId="0" applyFont="1" applyBorder="1" applyAlignment="1">
      <alignment horizontal="center"/>
    </xf>
    <xf numFmtId="20" fontId="19" fillId="0" borderId="49" xfId="0" applyNumberFormat="1" applyFont="1" applyBorder="1"/>
    <xf numFmtId="0" fontId="19" fillId="0" borderId="48" xfId="0" applyFont="1" applyBorder="1" applyAlignment="1">
      <alignment horizontal="left"/>
    </xf>
    <xf numFmtId="0" fontId="19" fillId="0" borderId="54" xfId="0" applyFont="1" applyBorder="1"/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39" fillId="0" borderId="53" xfId="0" applyFont="1" applyBorder="1" applyAlignment="1">
      <alignment horizontal="center" vertical="center"/>
    </xf>
    <xf numFmtId="0" fontId="35" fillId="0" borderId="62" xfId="0" applyFont="1" applyBorder="1"/>
    <xf numFmtId="0" fontId="19" fillId="0" borderId="34" xfId="0" applyFont="1" applyBorder="1"/>
    <xf numFmtId="0" fontId="19" fillId="0" borderId="61" xfId="0" applyFont="1" applyBorder="1" applyAlignment="1">
      <alignment horizontal="center"/>
    </xf>
    <xf numFmtId="20" fontId="19" fillId="0" borderId="73" xfId="0" applyNumberFormat="1" applyFont="1" applyBorder="1"/>
    <xf numFmtId="0" fontId="19" fillId="0" borderId="61" xfId="0" applyFont="1" applyBorder="1" applyAlignment="1">
      <alignment horizontal="left"/>
    </xf>
    <xf numFmtId="0" fontId="19" fillId="0" borderId="41" xfId="0" applyFont="1" applyBorder="1"/>
    <xf numFmtId="0" fontId="19" fillId="0" borderId="62" xfId="0" applyFont="1" applyBorder="1"/>
    <xf numFmtId="0" fontId="19" fillId="0" borderId="61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19" fillId="0" borderId="14" xfId="0" applyFont="1" applyBorder="1"/>
    <xf numFmtId="0" fontId="19" fillId="0" borderId="11" xfId="0" applyFont="1" applyBorder="1" applyAlignment="1">
      <alignment horizontal="center"/>
    </xf>
    <xf numFmtId="20" fontId="19" fillId="0" borderId="60" xfId="0" applyNumberFormat="1" applyFont="1" applyBorder="1"/>
    <xf numFmtId="0" fontId="19" fillId="0" borderId="11" xfId="0" applyFont="1" applyBorder="1" applyAlignment="1">
      <alignment horizontal="left" vertical="center"/>
    </xf>
    <xf numFmtId="0" fontId="40" fillId="0" borderId="3" xfId="0" applyFont="1" applyBorder="1"/>
    <xf numFmtId="0" fontId="19" fillId="0" borderId="4" xfId="0" applyFont="1" applyBorder="1"/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19" fillId="0" borderId="15" xfId="0" applyFont="1" applyBorder="1"/>
    <xf numFmtId="0" fontId="19" fillId="0" borderId="12" xfId="0" applyFont="1" applyBorder="1" applyAlignment="1">
      <alignment horizontal="center"/>
    </xf>
    <xf numFmtId="20" fontId="19" fillId="0" borderId="31" xfId="0" applyNumberFormat="1" applyFont="1" applyBorder="1"/>
    <xf numFmtId="0" fontId="19" fillId="0" borderId="12" xfId="0" applyFont="1" applyBorder="1" applyAlignment="1">
      <alignment horizontal="left" vertical="center"/>
    </xf>
    <xf numFmtId="0" fontId="40" fillId="0" borderId="6" xfId="0" applyFont="1" applyBorder="1"/>
    <xf numFmtId="0" fontId="19" fillId="0" borderId="7" xfId="0" applyFont="1" applyBorder="1"/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40" fillId="0" borderId="52" xfId="0" applyFont="1" applyBorder="1"/>
    <xf numFmtId="0" fontId="19" fillId="0" borderId="53" xfId="0" applyFont="1" applyBorder="1"/>
    <xf numFmtId="0" fontId="40" fillId="0" borderId="0" xfId="0" applyFont="1"/>
    <xf numFmtId="0" fontId="19" fillId="0" borderId="41" xfId="0" applyFont="1" applyBorder="1" applyAlignment="1">
      <alignment horizontal="left"/>
    </xf>
    <xf numFmtId="0" fontId="19" fillId="0" borderId="62" xfId="0" applyFont="1" applyBorder="1" applyAlignment="1">
      <alignment horizontal="left"/>
    </xf>
    <xf numFmtId="20" fontId="19" fillId="0" borderId="0" xfId="0" applyNumberFormat="1" applyFont="1"/>
    <xf numFmtId="1" fontId="19" fillId="0" borderId="0" xfId="0" applyNumberFormat="1" applyFont="1"/>
    <xf numFmtId="0" fontId="38" fillId="0" borderId="23" xfId="0" applyFont="1" applyBorder="1" applyAlignment="1">
      <alignment horizontal="center"/>
    </xf>
    <xf numFmtId="0" fontId="35" fillId="0" borderId="24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/>
    </xf>
    <xf numFmtId="0" fontId="38" fillId="0" borderId="52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7" fillId="0" borderId="52" xfId="0" applyFont="1" applyBorder="1" applyAlignment="1">
      <alignment horizontal="center"/>
    </xf>
    <xf numFmtId="0" fontId="35" fillId="0" borderId="53" xfId="0" applyFont="1" applyBorder="1" applyAlignment="1">
      <alignment horizontal="center"/>
    </xf>
    <xf numFmtId="0" fontId="0" fillId="0" borderId="55" xfId="0" applyBorder="1"/>
    <xf numFmtId="0" fontId="0" fillId="0" borderId="57" xfId="0" applyBorder="1"/>
    <xf numFmtId="0" fontId="5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4" fillId="0" borderId="42" xfId="0" applyFont="1" applyBorder="1" applyAlignment="1">
      <alignment horizontal="left" vertical="center"/>
    </xf>
    <xf numFmtId="0" fontId="41" fillId="0" borderId="36" xfId="0" applyFont="1" applyBorder="1" applyAlignment="1">
      <alignment horizontal="left" vertical="center"/>
    </xf>
    <xf numFmtId="49" fontId="15" fillId="7" borderId="18" xfId="1" applyNumberFormat="1" applyFont="1" applyFill="1" applyBorder="1" applyAlignment="1" applyProtection="1">
      <alignment horizontal="left" wrapText="1"/>
    </xf>
    <xf numFmtId="0" fontId="32" fillId="7" borderId="18" xfId="0" applyFont="1" applyFill="1" applyBorder="1"/>
    <xf numFmtId="0" fontId="13" fillId="7" borderId="18" xfId="0" applyFont="1" applyFill="1" applyBorder="1"/>
    <xf numFmtId="0" fontId="14" fillId="7" borderId="18" xfId="0" applyFont="1" applyFill="1" applyBorder="1"/>
    <xf numFmtId="0" fontId="42" fillId="0" borderId="26" xfId="0" applyFont="1" applyBorder="1"/>
    <xf numFmtId="0" fontId="42" fillId="0" borderId="22" xfId="0" applyFont="1" applyBorder="1" applyAlignment="1">
      <alignment horizontal="center"/>
    </xf>
    <xf numFmtId="0" fontId="42" fillId="0" borderId="2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26" xfId="0" applyFont="1" applyBorder="1" applyAlignment="1">
      <alignment horizontal="right" wrapText="1"/>
    </xf>
    <xf numFmtId="0" fontId="5" fillId="0" borderId="22" xfId="0" applyFont="1" applyBorder="1"/>
    <xf numFmtId="0" fontId="5" fillId="0" borderId="27" xfId="0" applyFont="1" applyBorder="1"/>
    <xf numFmtId="0" fontId="5" fillId="0" borderId="44" xfId="0" applyFont="1" applyBorder="1" applyAlignment="1">
      <alignment horizontal="center"/>
    </xf>
    <xf numFmtId="0" fontId="5" fillId="0" borderId="19" xfId="0" applyFont="1" applyBorder="1"/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7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0" xfId="0" applyFont="1" applyBorder="1"/>
    <xf numFmtId="20" fontId="1" fillId="0" borderId="0" xfId="0" applyNumberFormat="1" applyFont="1" applyAlignment="1">
      <alignment horizontal="right"/>
    </xf>
    <xf numFmtId="0" fontId="5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20" fontId="1" fillId="0" borderId="18" xfId="0" applyNumberFormat="1" applyFont="1" applyBorder="1" applyAlignment="1">
      <alignment horizontal="right"/>
    </xf>
    <xf numFmtId="0" fontId="1" fillId="0" borderId="18" xfId="0" applyFont="1" applyBorder="1"/>
    <xf numFmtId="20" fontId="1" fillId="0" borderId="52" xfId="0" applyNumberFormat="1" applyFont="1" applyBorder="1" applyAlignment="1">
      <alignment horizontal="right"/>
    </xf>
    <xf numFmtId="0" fontId="1" fillId="0" borderId="52" xfId="0" applyFont="1" applyBorder="1"/>
    <xf numFmtId="0" fontId="1" fillId="0" borderId="53" xfId="0" applyFont="1" applyBorder="1"/>
    <xf numFmtId="49" fontId="27" fillId="0" borderId="20" xfId="0" applyNumberFormat="1" applyFont="1" applyBorder="1" applyAlignment="1">
      <alignment horizontal="center" vertical="center"/>
    </xf>
    <xf numFmtId="49" fontId="27" fillId="0" borderId="30" xfId="0" applyNumberFormat="1" applyFont="1" applyBorder="1" applyAlignment="1">
      <alignment horizontal="center" vertical="center"/>
    </xf>
    <xf numFmtId="49" fontId="27" fillId="0" borderId="51" xfId="0" applyNumberFormat="1" applyFont="1" applyBorder="1" applyAlignment="1">
      <alignment horizontal="center" vertical="center"/>
    </xf>
    <xf numFmtId="49" fontId="27" fillId="0" borderId="49" xfId="0" applyNumberFormat="1" applyFont="1" applyBorder="1" applyAlignment="1">
      <alignment horizontal="center" vertical="center"/>
    </xf>
    <xf numFmtId="0" fontId="27" fillId="0" borderId="28" xfId="0" applyFont="1" applyBorder="1" applyAlignment="1">
      <alignment horizontal="left" vertical="center"/>
    </xf>
    <xf numFmtId="0" fontId="27" fillId="0" borderId="27" xfId="0" applyFont="1" applyBorder="1" applyAlignment="1">
      <alignment horizontal="center" vertical="center"/>
    </xf>
    <xf numFmtId="1" fontId="27" fillId="0" borderId="20" xfId="0" applyNumberFormat="1" applyFont="1" applyBorder="1" applyAlignment="1">
      <alignment horizontal="center" vertical="center"/>
    </xf>
    <xf numFmtId="20" fontId="27" fillId="0" borderId="18" xfId="0" applyNumberFormat="1" applyFont="1" applyBorder="1" applyAlignment="1">
      <alignment horizontal="right"/>
    </xf>
    <xf numFmtId="20" fontId="27" fillId="0" borderId="9" xfId="0" applyNumberFormat="1" applyFont="1" applyBorder="1" applyAlignment="1">
      <alignment horizontal="right"/>
    </xf>
    <xf numFmtId="0" fontId="27" fillId="0" borderId="9" xfId="0" applyFont="1" applyBorder="1"/>
    <xf numFmtId="0" fontId="27" fillId="0" borderId="0" xfId="0" applyFont="1"/>
    <xf numFmtId="0" fontId="27" fillId="0" borderId="0" xfId="0" applyFont="1" applyAlignment="1">
      <alignment horizontal="right"/>
    </xf>
    <xf numFmtId="0" fontId="35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4" xfId="0" applyFont="1" applyBorder="1" applyAlignment="1">
      <alignment vertical="center"/>
    </xf>
    <xf numFmtId="0" fontId="35" fillId="0" borderId="7" xfId="0" applyFont="1" applyBorder="1" applyAlignment="1">
      <alignment vertical="center"/>
    </xf>
    <xf numFmtId="0" fontId="43" fillId="0" borderId="36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5" fillId="0" borderId="30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20" fontId="35" fillId="0" borderId="18" xfId="0" applyNumberFormat="1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20" fontId="35" fillId="0" borderId="9" xfId="0" applyNumberFormat="1" applyFont="1" applyBorder="1" applyAlignment="1">
      <alignment horizontal="center"/>
    </xf>
    <xf numFmtId="49" fontId="44" fillId="0" borderId="51" xfId="0" applyNumberFormat="1" applyFont="1" applyBorder="1" applyAlignment="1">
      <alignment horizontal="center" vertical="center"/>
    </xf>
    <xf numFmtId="49" fontId="44" fillId="0" borderId="49" xfId="0" applyNumberFormat="1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20" fontId="44" fillId="0" borderId="52" xfId="0" applyNumberFormat="1" applyFont="1" applyBorder="1" applyAlignment="1">
      <alignment horizontal="right"/>
    </xf>
    <xf numFmtId="0" fontId="44" fillId="0" borderId="52" xfId="0" applyFont="1" applyBorder="1"/>
    <xf numFmtId="0" fontId="44" fillId="0" borderId="53" xfId="0" applyFont="1" applyBorder="1"/>
    <xf numFmtId="49" fontId="44" fillId="0" borderId="20" xfId="0" applyNumberFormat="1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49" fontId="44" fillId="0" borderId="30" xfId="0" applyNumberFormat="1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20" fontId="44" fillId="0" borderId="18" xfId="0" applyNumberFormat="1" applyFont="1" applyBorder="1" applyAlignment="1">
      <alignment horizontal="right"/>
    </xf>
    <xf numFmtId="0" fontId="44" fillId="0" borderId="18" xfId="0" applyFont="1" applyBorder="1"/>
    <xf numFmtId="0" fontId="35" fillId="0" borderId="48" xfId="0" applyFont="1" applyBorder="1" applyAlignment="1">
      <alignment horizontal="center" vertical="center"/>
    </xf>
    <xf numFmtId="49" fontId="35" fillId="0" borderId="20" xfId="0" applyNumberFormat="1" applyFont="1" applyBorder="1" applyAlignment="1">
      <alignment horizontal="center" vertical="center"/>
    </xf>
    <xf numFmtId="49" fontId="35" fillId="0" borderId="30" xfId="0" applyNumberFormat="1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28" fillId="0" borderId="36" xfId="0" applyFont="1" applyBorder="1" applyAlignment="1">
      <alignment horizontal="left"/>
    </xf>
    <xf numFmtId="0" fontId="28" fillId="0" borderId="37" xfId="0" applyFont="1" applyBorder="1" applyAlignment="1">
      <alignment horizontal="left"/>
    </xf>
    <xf numFmtId="0" fontId="28" fillId="0" borderId="38" xfId="0" applyFont="1" applyBorder="1" applyAlignment="1">
      <alignment horizontal="left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5" fillId="5" borderId="26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 wrapText="1"/>
    </xf>
    <xf numFmtId="0" fontId="1" fillId="6" borderId="55" xfId="0" applyFont="1" applyFill="1" applyBorder="1" applyAlignment="1">
      <alignment horizontal="center" vertical="center" wrapText="1"/>
    </xf>
    <xf numFmtId="0" fontId="1" fillId="6" borderId="57" xfId="0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65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1" fillId="6" borderId="54" xfId="0" applyFont="1" applyFill="1" applyBorder="1" applyAlignment="1">
      <alignment horizontal="center" vertical="center" wrapText="1"/>
    </xf>
    <xf numFmtId="0" fontId="1" fillId="6" borderId="64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18" fillId="0" borderId="33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7" fillId="0" borderId="37" xfId="0" applyFont="1" applyBorder="1" applyAlignment="1">
      <alignment vertical="center"/>
    </xf>
    <xf numFmtId="0" fontId="27" fillId="0" borderId="38" xfId="0" applyFont="1" applyBorder="1" applyAlignment="1">
      <alignment vertical="center"/>
    </xf>
    <xf numFmtId="0" fontId="32" fillId="0" borderId="42" xfId="0" applyFont="1" applyBorder="1" applyAlignment="1">
      <alignment horizontal="left" vertical="center"/>
    </xf>
    <xf numFmtId="0" fontId="12" fillId="0" borderId="55" xfId="0" applyFont="1" applyBorder="1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0" fontId="0" fillId="0" borderId="37" xfId="0" applyBorder="1" applyAlignment="1"/>
    <xf numFmtId="0" fontId="0" fillId="0" borderId="38" xfId="0" applyBorder="1" applyAlignment="1"/>
    <xf numFmtId="0" fontId="12" fillId="0" borderId="26" xfId="0" applyFont="1" applyBorder="1"/>
    <xf numFmtId="0" fontId="12" fillId="0" borderId="29" xfId="0" applyFont="1" applyBorder="1" applyAlignment="1">
      <alignment horizontal="center"/>
    </xf>
    <xf numFmtId="0" fontId="29" fillId="0" borderId="27" xfId="0" applyFont="1" applyBorder="1"/>
    <xf numFmtId="0" fontId="0" fillId="9" borderId="57" xfId="0" applyFill="1" applyBorder="1"/>
    <xf numFmtId="0" fontId="0" fillId="2" borderId="65" xfId="0" applyFill="1" applyBorder="1"/>
    <xf numFmtId="0" fontId="0" fillId="4" borderId="65" xfId="0" applyFill="1" applyBorder="1"/>
    <xf numFmtId="0" fontId="13" fillId="6" borderId="65" xfId="0" applyFont="1" applyFill="1" applyBorder="1"/>
    <xf numFmtId="0" fontId="29" fillId="0" borderId="0" xfId="0" applyFont="1" applyBorder="1"/>
    <xf numFmtId="0" fontId="13" fillId="9" borderId="65" xfId="0" applyFont="1" applyFill="1" applyBorder="1"/>
    <xf numFmtId="0" fontId="0" fillId="3" borderId="65" xfId="0" applyFill="1" applyBorder="1"/>
    <xf numFmtId="0" fontId="0" fillId="6" borderId="65" xfId="0" applyFill="1" applyBorder="1"/>
    <xf numFmtId="0" fontId="0" fillId="8" borderId="65" xfId="0" applyFill="1" applyBorder="1"/>
    <xf numFmtId="0" fontId="0" fillId="9" borderId="65" xfId="0" applyFill="1" applyBorder="1"/>
    <xf numFmtId="0" fontId="0" fillId="9" borderId="75" xfId="0" applyFill="1" applyBorder="1"/>
    <xf numFmtId="0" fontId="0" fillId="6" borderId="75" xfId="0" applyFill="1" applyBorder="1"/>
    <xf numFmtId="0" fontId="13" fillId="0" borderId="8" xfId="0" applyFont="1" applyBorder="1"/>
    <xf numFmtId="0" fontId="29" fillId="0" borderId="9" xfId="0" applyFont="1" applyBorder="1"/>
    <xf numFmtId="0" fontId="0" fillId="4" borderId="71" xfId="0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CCFFFF"/>
      <color rgb="FF99CCFF"/>
      <color rgb="FFFFFFFF"/>
      <color rgb="FFFF66FF"/>
      <color rgb="FFFFFFCC"/>
      <color rgb="FF99FFCC"/>
      <color rgb="FF99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FCB5-5BB2-4A15-9039-A4E617A12652}">
  <sheetPr>
    <pageSetUpPr fitToPage="1"/>
  </sheetPr>
  <dimension ref="A1:C23"/>
  <sheetViews>
    <sheetView workbookViewId="0">
      <selection activeCell="J8" sqref="J8"/>
    </sheetView>
  </sheetViews>
  <sheetFormatPr defaultRowHeight="15" x14ac:dyDescent="0.25"/>
  <cols>
    <col min="2" max="2" width="28.140625" customWidth="1"/>
    <col min="3" max="3" width="4.7109375" customWidth="1"/>
  </cols>
  <sheetData>
    <row r="1" spans="1:3" ht="30" customHeight="1" thickBot="1" x14ac:dyDescent="0.3">
      <c r="A1" s="757" t="s">
        <v>135</v>
      </c>
      <c r="B1" s="758"/>
    </row>
    <row r="2" spans="1:3" ht="30" customHeight="1" thickBot="1" x14ac:dyDescent="0.3">
      <c r="A2" s="759" t="s">
        <v>201</v>
      </c>
      <c r="B2" s="760"/>
      <c r="C2" s="761"/>
    </row>
    <row r="3" spans="1:3" ht="30" customHeight="1" thickBot="1" x14ac:dyDescent="0.3">
      <c r="A3" s="762" t="s">
        <v>61</v>
      </c>
      <c r="B3" s="763" t="s">
        <v>62</v>
      </c>
      <c r="C3" s="764" t="s">
        <v>202</v>
      </c>
    </row>
    <row r="4" spans="1:3" ht="30" customHeight="1" x14ac:dyDescent="0.25">
      <c r="A4" s="198" t="s">
        <v>18</v>
      </c>
      <c r="B4" s="199" t="s">
        <v>126</v>
      </c>
      <c r="C4" s="765" t="s">
        <v>82</v>
      </c>
    </row>
    <row r="5" spans="1:3" ht="30" customHeight="1" x14ac:dyDescent="0.25">
      <c r="A5" s="200" t="s">
        <v>19</v>
      </c>
      <c r="B5" s="201" t="s">
        <v>121</v>
      </c>
      <c r="C5" s="766" t="s">
        <v>68</v>
      </c>
    </row>
    <row r="6" spans="1:3" ht="30" customHeight="1" x14ac:dyDescent="0.25">
      <c r="A6" s="202" t="s">
        <v>20</v>
      </c>
      <c r="B6" s="203" t="s">
        <v>125</v>
      </c>
      <c r="C6" s="767" t="s">
        <v>82</v>
      </c>
    </row>
    <row r="7" spans="1:3" ht="30" customHeight="1" x14ac:dyDescent="0.25">
      <c r="A7" s="202" t="s">
        <v>21</v>
      </c>
      <c r="B7" s="203" t="s">
        <v>122</v>
      </c>
      <c r="C7" s="768" t="s">
        <v>70</v>
      </c>
    </row>
    <row r="8" spans="1:3" ht="30" customHeight="1" x14ac:dyDescent="0.25">
      <c r="A8" s="202" t="s">
        <v>22</v>
      </c>
      <c r="B8" s="769" t="s">
        <v>124</v>
      </c>
      <c r="C8" s="770" t="s">
        <v>85</v>
      </c>
    </row>
    <row r="9" spans="1:3" ht="30" customHeight="1" x14ac:dyDescent="0.25">
      <c r="A9" s="202" t="s">
        <v>23</v>
      </c>
      <c r="B9" s="203" t="s">
        <v>127</v>
      </c>
      <c r="C9" s="767" t="s">
        <v>74</v>
      </c>
    </row>
    <row r="10" spans="1:3" ht="30" customHeight="1" x14ac:dyDescent="0.25">
      <c r="A10" s="202" t="s">
        <v>24</v>
      </c>
      <c r="B10" s="204" t="s">
        <v>119</v>
      </c>
      <c r="C10" s="766" t="s">
        <v>79</v>
      </c>
    </row>
    <row r="11" spans="1:3" ht="30" customHeight="1" x14ac:dyDescent="0.25">
      <c r="A11" s="205" t="s">
        <v>25</v>
      </c>
      <c r="B11" s="769" t="s">
        <v>120</v>
      </c>
      <c r="C11" s="771" t="s">
        <v>72</v>
      </c>
    </row>
    <row r="12" spans="1:3" ht="30" customHeight="1" x14ac:dyDescent="0.25">
      <c r="A12" s="202" t="s">
        <v>26</v>
      </c>
      <c r="B12" s="203" t="s">
        <v>138</v>
      </c>
      <c r="C12" s="772" t="s">
        <v>71</v>
      </c>
    </row>
    <row r="13" spans="1:3" ht="30" customHeight="1" x14ac:dyDescent="0.25">
      <c r="A13" s="202" t="s">
        <v>27</v>
      </c>
      <c r="B13" s="203" t="s">
        <v>139</v>
      </c>
      <c r="C13" s="767" t="s">
        <v>133</v>
      </c>
    </row>
    <row r="14" spans="1:3" ht="30" customHeight="1" x14ac:dyDescent="0.25">
      <c r="A14" s="202" t="s">
        <v>28</v>
      </c>
      <c r="B14" s="769" t="s">
        <v>132</v>
      </c>
      <c r="C14" s="773" t="s">
        <v>73</v>
      </c>
    </row>
    <row r="15" spans="1:3" ht="30" customHeight="1" x14ac:dyDescent="0.25">
      <c r="A15" s="202" t="s">
        <v>29</v>
      </c>
      <c r="B15" s="203" t="s">
        <v>134</v>
      </c>
      <c r="C15" s="766" t="s">
        <v>69</v>
      </c>
    </row>
    <row r="16" spans="1:3" ht="30" customHeight="1" x14ac:dyDescent="0.25">
      <c r="A16" s="202" t="s">
        <v>30</v>
      </c>
      <c r="B16" s="203" t="s">
        <v>67</v>
      </c>
      <c r="C16" s="774" t="s">
        <v>72</v>
      </c>
    </row>
    <row r="17" spans="1:3" ht="30" customHeight="1" x14ac:dyDescent="0.25">
      <c r="A17" s="202" t="s">
        <v>31</v>
      </c>
      <c r="B17" s="769" t="s">
        <v>66</v>
      </c>
      <c r="C17" s="773" t="s">
        <v>78</v>
      </c>
    </row>
    <row r="18" spans="1:3" ht="30" customHeight="1" x14ac:dyDescent="0.25">
      <c r="A18" s="200" t="s">
        <v>32</v>
      </c>
      <c r="B18" s="203" t="s">
        <v>56</v>
      </c>
      <c r="C18" s="772" t="s">
        <v>81</v>
      </c>
    </row>
    <row r="19" spans="1:3" ht="30" customHeight="1" x14ac:dyDescent="0.25">
      <c r="A19" s="202" t="s">
        <v>33</v>
      </c>
      <c r="B19" s="203" t="s">
        <v>128</v>
      </c>
      <c r="C19" s="773" t="s">
        <v>83</v>
      </c>
    </row>
    <row r="20" spans="1:3" ht="30" customHeight="1" x14ac:dyDescent="0.25">
      <c r="A20" s="200" t="s">
        <v>34</v>
      </c>
      <c r="B20" s="201" t="s">
        <v>136</v>
      </c>
      <c r="C20" s="766" t="s">
        <v>85</v>
      </c>
    </row>
    <row r="21" spans="1:3" ht="30" customHeight="1" x14ac:dyDescent="0.25">
      <c r="A21" s="202" t="s">
        <v>35</v>
      </c>
      <c r="B21" s="206" t="s">
        <v>123</v>
      </c>
      <c r="C21" s="775" t="s">
        <v>73</v>
      </c>
    </row>
    <row r="22" spans="1:3" ht="30" customHeight="1" x14ac:dyDescent="0.25">
      <c r="A22" s="202" t="s">
        <v>36</v>
      </c>
      <c r="B22" s="204" t="s">
        <v>129</v>
      </c>
      <c r="C22" s="776" t="s">
        <v>80</v>
      </c>
    </row>
    <row r="23" spans="1:3" ht="30" customHeight="1" thickBot="1" x14ac:dyDescent="0.3">
      <c r="A23" s="777" t="s">
        <v>37</v>
      </c>
      <c r="B23" s="778" t="s">
        <v>130</v>
      </c>
      <c r="C23" s="779" t="s">
        <v>75</v>
      </c>
    </row>
  </sheetData>
  <mergeCells count="1">
    <mergeCell ref="A2:C2"/>
  </mergeCells>
  <phoneticPr fontId="3" type="noConversion"/>
  <pageMargins left="0.7" right="0.7" top="0.78740157499999996" bottom="0.78740157499999996" header="0.3" footer="0.3"/>
  <pageSetup paperSize="9" scale="82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A4FF8-3964-44A9-BAD8-9E78B8AF9AFC}">
  <sheetPr>
    <pageSetUpPr fitToPage="1"/>
  </sheetPr>
  <dimension ref="A1:AV137"/>
  <sheetViews>
    <sheetView view="pageBreakPreview" zoomScale="85" zoomScaleNormal="100" zoomScaleSheetLayoutView="85" workbookViewId="0">
      <selection activeCell="Z128" sqref="Z128"/>
    </sheetView>
  </sheetViews>
  <sheetFormatPr defaultRowHeight="15" x14ac:dyDescent="0.25"/>
  <cols>
    <col min="1" max="1" width="4.7109375" style="5" customWidth="1"/>
    <col min="2" max="2" width="23.140625" style="5" customWidth="1"/>
    <col min="3" max="3" width="10" style="5" customWidth="1"/>
    <col min="4" max="4" width="33" style="5" customWidth="1"/>
    <col min="5" max="5" width="8.28515625" style="5" customWidth="1"/>
    <col min="6" max="6" width="6" style="5" customWidth="1"/>
    <col min="7" max="7" width="9.42578125" style="5" customWidth="1"/>
    <col min="8" max="8" width="8.42578125" style="5" customWidth="1"/>
    <col min="9" max="9" width="6.5703125" style="5" customWidth="1"/>
    <col min="10" max="10" width="7.85546875" style="5" customWidth="1"/>
    <col min="11" max="11" width="8.7109375" style="5" customWidth="1"/>
    <col min="12" max="12" width="3.5703125" style="5" customWidth="1"/>
    <col min="13" max="13" width="9.5703125" style="5" customWidth="1"/>
    <col min="14" max="14" width="9" style="5" customWidth="1"/>
    <col min="15" max="15" width="7.7109375" style="5" customWidth="1"/>
    <col min="16" max="16" width="10.85546875" style="5" customWidth="1"/>
    <col min="17" max="17" width="10.28515625" style="5" customWidth="1"/>
    <col min="18" max="18" width="3.42578125" style="5" customWidth="1"/>
    <col min="19" max="19" width="9.140625" style="5" customWidth="1"/>
    <col min="20" max="20" width="15.5703125" style="5" customWidth="1"/>
    <col min="21" max="21" width="11.28515625" style="5" customWidth="1"/>
    <col min="22" max="22" width="12.42578125" style="5" customWidth="1"/>
    <col min="23" max="23" width="12.7109375" style="5" customWidth="1"/>
    <col min="24" max="24" width="3.42578125" style="5" customWidth="1"/>
    <col min="25" max="25" width="5.5703125" style="5" customWidth="1"/>
    <col min="26" max="26" width="9.140625" style="5" customWidth="1"/>
    <col min="27" max="27" width="27.5703125" style="5" customWidth="1"/>
    <col min="28" max="28" width="4.28515625" style="5" customWidth="1"/>
    <col min="29" max="29" width="28.28515625" style="5" customWidth="1"/>
    <col min="30" max="30" width="7.7109375" style="5" customWidth="1"/>
    <col min="31" max="31" width="4.28515625" style="5" customWidth="1"/>
    <col min="32" max="33" width="7.7109375" style="5" customWidth="1"/>
    <col min="34" max="34" width="4.28515625" style="5" customWidth="1"/>
    <col min="35" max="36" width="7.7109375" style="5" customWidth="1"/>
    <col min="37" max="37" width="4.28515625" style="5" customWidth="1"/>
    <col min="38" max="38" width="7.7109375" style="5" customWidth="1"/>
    <col min="39" max="39" width="9.140625" style="5"/>
    <col min="40" max="40" width="4.5703125" style="5" customWidth="1"/>
    <col min="41" max="43" width="9.140625" style="5"/>
    <col min="44" max="44" width="14.85546875" style="5" customWidth="1"/>
    <col min="45" max="16384" width="9.140625" style="5"/>
  </cols>
  <sheetData>
    <row r="1" spans="2:48" ht="61.5" customHeight="1" thickBot="1" x14ac:dyDescent="0.6">
      <c r="B1" s="563" t="s">
        <v>131</v>
      </c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5"/>
    </row>
    <row r="2" spans="2:48" ht="38.25" thickBot="1" x14ac:dyDescent="0.35">
      <c r="B2" s="566" t="s">
        <v>57</v>
      </c>
      <c r="C2" s="568" t="str">
        <f>B4</f>
        <v>KV Kopřivnice-KOPR</v>
      </c>
      <c r="D2" s="569"/>
      <c r="E2" s="569"/>
      <c r="F2" s="569" t="str">
        <f>B9</f>
        <v>Frýdlant n/O</v>
      </c>
      <c r="G2" s="569"/>
      <c r="H2" s="569"/>
      <c r="I2" s="569" t="str">
        <f>B14</f>
        <v>VK Raškovice B</v>
      </c>
      <c r="J2" s="569"/>
      <c r="K2" s="569"/>
      <c r="L2" s="569" t="str">
        <f>B19</f>
        <v>VAM Olomouc "A"</v>
      </c>
      <c r="M2" s="569"/>
      <c r="N2" s="569"/>
      <c r="O2" s="572" t="s">
        <v>1</v>
      </c>
      <c r="P2" s="569"/>
      <c r="Q2" s="573"/>
      <c r="R2" s="574" t="s">
        <v>3</v>
      </c>
      <c r="S2" s="595" t="s">
        <v>4</v>
      </c>
      <c r="T2" s="595" t="s">
        <v>5</v>
      </c>
      <c r="Z2" s="448" t="s">
        <v>105</v>
      </c>
      <c r="AA2" s="184" t="s">
        <v>92</v>
      </c>
      <c r="AB2" s="125"/>
      <c r="AC2" s="125"/>
      <c r="AD2" s="632" t="s">
        <v>1</v>
      </c>
      <c r="AE2" s="633"/>
      <c r="AF2" s="634"/>
      <c r="AG2" s="632" t="s">
        <v>8</v>
      </c>
      <c r="AH2" s="633"/>
      <c r="AI2" s="634"/>
      <c r="AJ2" s="632" t="s">
        <v>9</v>
      </c>
      <c r="AK2" s="633"/>
      <c r="AL2" s="634"/>
      <c r="AM2" s="436" t="s">
        <v>2</v>
      </c>
      <c r="AN2" s="435"/>
      <c r="AO2" s="183" t="s">
        <v>2</v>
      </c>
      <c r="AP2" s="449" t="s">
        <v>106</v>
      </c>
      <c r="AQ2" s="450" t="s">
        <v>14</v>
      </c>
      <c r="AR2" s="451" t="s">
        <v>59</v>
      </c>
      <c r="AV2" s="46"/>
    </row>
    <row r="3" spans="2:48" ht="30" customHeight="1" thickBot="1" x14ac:dyDescent="0.35">
      <c r="B3" s="567"/>
      <c r="C3" s="570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96" t="s">
        <v>2</v>
      </c>
      <c r="P3" s="597"/>
      <c r="Q3" s="598"/>
      <c r="R3" s="576"/>
      <c r="S3" s="595"/>
      <c r="T3" s="595"/>
      <c r="Z3" s="452">
        <v>1</v>
      </c>
      <c r="AA3" s="25" t="str">
        <f>B4</f>
        <v>KV Kopřivnice-KOPR</v>
      </c>
      <c r="AB3" s="20" t="s">
        <v>6</v>
      </c>
      <c r="AC3" s="21" t="str">
        <f>B19</f>
        <v>VAM Olomouc "A"</v>
      </c>
      <c r="AD3" s="19">
        <v>2</v>
      </c>
      <c r="AE3" s="20" t="s">
        <v>0</v>
      </c>
      <c r="AF3" s="24">
        <v>0</v>
      </c>
      <c r="AG3" s="19">
        <v>25</v>
      </c>
      <c r="AH3" s="20" t="s">
        <v>0</v>
      </c>
      <c r="AI3" s="24">
        <v>17</v>
      </c>
      <c r="AJ3" s="19">
        <v>25</v>
      </c>
      <c r="AK3" s="20" t="s">
        <v>0</v>
      </c>
      <c r="AL3" s="24">
        <v>14</v>
      </c>
      <c r="AM3" s="25">
        <f>AJ3+AG3</f>
        <v>50</v>
      </c>
      <c r="AN3" s="20" t="s">
        <v>0</v>
      </c>
      <c r="AO3" s="21">
        <f>AL3+AI3</f>
        <v>31</v>
      </c>
      <c r="AP3" s="153"/>
      <c r="AQ3" s="136"/>
      <c r="AR3" s="453"/>
      <c r="AV3" s="46"/>
    </row>
    <row r="4" spans="2:48" ht="35.1" customHeight="1" thickBot="1" x14ac:dyDescent="0.35">
      <c r="B4" s="574" t="str">
        <f>'seznam družstev ŽAČKY U16'!B5</f>
        <v>KV Kopřivnice-KOPR</v>
      </c>
      <c r="C4" s="577"/>
      <c r="D4" s="578"/>
      <c r="E4" s="579"/>
      <c r="F4" s="454">
        <f>AD6</f>
        <v>2</v>
      </c>
      <c r="G4" s="455" t="s">
        <v>0</v>
      </c>
      <c r="H4" s="456">
        <f>AF6</f>
        <v>0</v>
      </c>
      <c r="I4" s="454">
        <f>AF8</f>
        <v>2</v>
      </c>
      <c r="J4" s="455" t="s">
        <v>0</v>
      </c>
      <c r="K4" s="456">
        <f>AD8</f>
        <v>0</v>
      </c>
      <c r="L4" s="454">
        <f>AD3</f>
        <v>2</v>
      </c>
      <c r="M4" s="455" t="s">
        <v>0</v>
      </c>
      <c r="N4" s="456">
        <f>AF3</f>
        <v>0</v>
      </c>
      <c r="O4" s="586">
        <f>F4+I4+L4</f>
        <v>6</v>
      </c>
      <c r="P4" s="588" t="s">
        <v>0</v>
      </c>
      <c r="Q4" s="590">
        <f>H4+K4+N4</f>
        <v>0</v>
      </c>
      <c r="R4" s="599">
        <f>O4</f>
        <v>6</v>
      </c>
      <c r="S4" s="600">
        <f>O7/Q7</f>
        <v>1.4018691588785046</v>
      </c>
      <c r="T4" s="601">
        <v>1</v>
      </c>
      <c r="Z4" s="457">
        <v>2</v>
      </c>
      <c r="AA4" s="32" t="str">
        <f>B9</f>
        <v>Frýdlant n/O</v>
      </c>
      <c r="AB4" s="29" t="s">
        <v>6</v>
      </c>
      <c r="AC4" s="30" t="str">
        <f>B14</f>
        <v>VK Raškovice B</v>
      </c>
      <c r="AD4" s="28">
        <v>2</v>
      </c>
      <c r="AE4" s="29" t="s">
        <v>0</v>
      </c>
      <c r="AF4" s="31">
        <v>0</v>
      </c>
      <c r="AG4" s="28">
        <v>25</v>
      </c>
      <c r="AH4" s="29" t="s">
        <v>0</v>
      </c>
      <c r="AI4" s="31">
        <v>22</v>
      </c>
      <c r="AJ4" s="28">
        <v>25</v>
      </c>
      <c r="AK4" s="29" t="s">
        <v>0</v>
      </c>
      <c r="AL4" s="31">
        <v>19</v>
      </c>
      <c r="AM4" s="25">
        <f t="shared" ref="AM4:AM8" si="0">AJ4+AG4</f>
        <v>50</v>
      </c>
      <c r="AN4" s="29" t="s">
        <v>0</v>
      </c>
      <c r="AO4" s="30">
        <f>AL4+AI4</f>
        <v>41</v>
      </c>
      <c r="AP4" s="149"/>
      <c r="AQ4" s="143"/>
      <c r="AR4" s="458"/>
      <c r="AV4" s="46"/>
    </row>
    <row r="5" spans="2:48" ht="35.1" customHeight="1" thickBot="1" x14ac:dyDescent="0.35">
      <c r="B5" s="575"/>
      <c r="C5" s="580"/>
      <c r="D5" s="581"/>
      <c r="E5" s="582"/>
      <c r="F5" s="459">
        <f>AG6</f>
        <v>25</v>
      </c>
      <c r="G5" s="460" t="s">
        <v>0</v>
      </c>
      <c r="H5" s="461">
        <f>AI6</f>
        <v>20</v>
      </c>
      <c r="I5" s="459">
        <f>AI8</f>
        <v>25</v>
      </c>
      <c r="J5" s="462" t="s">
        <v>0</v>
      </c>
      <c r="K5" s="461">
        <f>AG8</f>
        <v>13</v>
      </c>
      <c r="L5" s="459">
        <f>AG3</f>
        <v>25</v>
      </c>
      <c r="M5" s="460" t="s">
        <v>0</v>
      </c>
      <c r="N5" s="461">
        <f>AI3</f>
        <v>17</v>
      </c>
      <c r="O5" s="587"/>
      <c r="P5" s="589"/>
      <c r="Q5" s="591"/>
      <c r="R5" s="599"/>
      <c r="S5" s="600"/>
      <c r="T5" s="601"/>
      <c r="Z5" s="457">
        <v>3</v>
      </c>
      <c r="AA5" s="32" t="str">
        <f>B19</f>
        <v>VAM Olomouc "A"</v>
      </c>
      <c r="AB5" s="29" t="s">
        <v>6</v>
      </c>
      <c r="AC5" s="30" t="str">
        <f>B14</f>
        <v>VK Raškovice B</v>
      </c>
      <c r="AD5" s="28">
        <v>1</v>
      </c>
      <c r="AE5" s="29" t="s">
        <v>0</v>
      </c>
      <c r="AF5" s="31">
        <v>1</v>
      </c>
      <c r="AG5" s="28">
        <v>23</v>
      </c>
      <c r="AH5" s="29" t="s">
        <v>0</v>
      </c>
      <c r="AI5" s="31">
        <v>25</v>
      </c>
      <c r="AJ5" s="28">
        <v>25</v>
      </c>
      <c r="AK5" s="29" t="s">
        <v>0</v>
      </c>
      <c r="AL5" s="31">
        <v>12</v>
      </c>
      <c r="AM5" s="25">
        <f t="shared" si="0"/>
        <v>48</v>
      </c>
      <c r="AN5" s="29" t="s">
        <v>0</v>
      </c>
      <c r="AO5" s="30">
        <f t="shared" ref="AO5:AO8" si="1">AL5+AI5</f>
        <v>37</v>
      </c>
      <c r="AP5" s="149"/>
      <c r="AQ5" s="143"/>
      <c r="AR5" s="458"/>
      <c r="AV5" s="46"/>
    </row>
    <row r="6" spans="2:48" ht="35.1" customHeight="1" thickBot="1" x14ac:dyDescent="0.35">
      <c r="B6" s="575"/>
      <c r="C6" s="580"/>
      <c r="D6" s="581"/>
      <c r="E6" s="582"/>
      <c r="F6" s="463">
        <f>AJ6</f>
        <v>25</v>
      </c>
      <c r="G6" s="464" t="s">
        <v>0</v>
      </c>
      <c r="H6" s="465">
        <f>AL6</f>
        <v>24</v>
      </c>
      <c r="I6" s="463">
        <f>AL8</f>
        <v>25</v>
      </c>
      <c r="J6" s="466" t="s">
        <v>0</v>
      </c>
      <c r="K6" s="465">
        <f>AJ8</f>
        <v>19</v>
      </c>
      <c r="L6" s="463">
        <f>AJ3</f>
        <v>25</v>
      </c>
      <c r="M6" s="464" t="s">
        <v>0</v>
      </c>
      <c r="N6" s="465">
        <f>AL3</f>
        <v>14</v>
      </c>
      <c r="O6" s="587"/>
      <c r="P6" s="589"/>
      <c r="Q6" s="591"/>
      <c r="R6" s="599"/>
      <c r="S6" s="600"/>
      <c r="T6" s="601"/>
      <c r="Z6" s="457">
        <v>4</v>
      </c>
      <c r="AA6" s="32" t="str">
        <f>B4</f>
        <v>KV Kopřivnice-KOPR</v>
      </c>
      <c r="AB6" s="29" t="s">
        <v>6</v>
      </c>
      <c r="AC6" s="30" t="str">
        <f>B9</f>
        <v>Frýdlant n/O</v>
      </c>
      <c r="AD6" s="28">
        <v>2</v>
      </c>
      <c r="AE6" s="29" t="s">
        <v>0</v>
      </c>
      <c r="AF6" s="31">
        <v>0</v>
      </c>
      <c r="AG6" s="28">
        <v>25</v>
      </c>
      <c r="AH6" s="29" t="s">
        <v>0</v>
      </c>
      <c r="AI6" s="31">
        <v>20</v>
      </c>
      <c r="AJ6" s="28">
        <v>25</v>
      </c>
      <c r="AK6" s="29" t="s">
        <v>0</v>
      </c>
      <c r="AL6" s="31">
        <v>24</v>
      </c>
      <c r="AM6" s="25">
        <f t="shared" si="0"/>
        <v>50</v>
      </c>
      <c r="AN6" s="29" t="s">
        <v>0</v>
      </c>
      <c r="AO6" s="30">
        <f t="shared" si="1"/>
        <v>44</v>
      </c>
      <c r="AP6" s="149"/>
      <c r="AQ6" s="143"/>
      <c r="AR6" s="458"/>
      <c r="AV6" s="46"/>
    </row>
    <row r="7" spans="2:48" ht="35.1" customHeight="1" thickBot="1" x14ac:dyDescent="0.35">
      <c r="B7" s="575"/>
      <c r="C7" s="580"/>
      <c r="D7" s="581"/>
      <c r="E7" s="582"/>
      <c r="F7" s="467">
        <v>0</v>
      </c>
      <c r="G7" s="466" t="s">
        <v>0</v>
      </c>
      <c r="H7" s="468">
        <v>0</v>
      </c>
      <c r="I7" s="467">
        <v>0</v>
      </c>
      <c r="J7" s="466" t="s">
        <v>0</v>
      </c>
      <c r="K7" s="468">
        <v>0</v>
      </c>
      <c r="L7" s="467">
        <v>0</v>
      </c>
      <c r="M7" s="466" t="s">
        <v>0</v>
      </c>
      <c r="N7" s="468">
        <v>0</v>
      </c>
      <c r="O7" s="587">
        <f>F8+I8+L8</f>
        <v>150</v>
      </c>
      <c r="P7" s="589" t="s">
        <v>0</v>
      </c>
      <c r="Q7" s="591">
        <f>H8+K8+N8</f>
        <v>107</v>
      </c>
      <c r="R7" s="599"/>
      <c r="S7" s="600"/>
      <c r="T7" s="601"/>
      <c r="Z7" s="457">
        <v>5</v>
      </c>
      <c r="AA7" s="32" t="str">
        <f>B9</f>
        <v>Frýdlant n/O</v>
      </c>
      <c r="AB7" s="29" t="s">
        <v>6</v>
      </c>
      <c r="AC7" s="30" t="str">
        <f>B19</f>
        <v>VAM Olomouc "A"</v>
      </c>
      <c r="AD7" s="28">
        <v>2</v>
      </c>
      <c r="AE7" s="29" t="s">
        <v>0</v>
      </c>
      <c r="AF7" s="31">
        <v>0</v>
      </c>
      <c r="AG7" s="28">
        <v>25</v>
      </c>
      <c r="AH7" s="29" t="s">
        <v>0</v>
      </c>
      <c r="AI7" s="31">
        <v>7</v>
      </c>
      <c r="AJ7" s="28">
        <v>25</v>
      </c>
      <c r="AK7" s="29" t="s">
        <v>0</v>
      </c>
      <c r="AL7" s="31">
        <v>22</v>
      </c>
      <c r="AM7" s="25">
        <f t="shared" si="0"/>
        <v>50</v>
      </c>
      <c r="AN7" s="29" t="s">
        <v>0</v>
      </c>
      <c r="AO7" s="30">
        <f t="shared" si="1"/>
        <v>29</v>
      </c>
      <c r="AP7" s="149"/>
      <c r="AQ7" s="143"/>
      <c r="AR7" s="458"/>
      <c r="AV7" s="46"/>
    </row>
    <row r="8" spans="2:48" ht="35.1" customHeight="1" thickBot="1" x14ac:dyDescent="0.35">
      <c r="B8" s="576"/>
      <c r="C8" s="583"/>
      <c r="D8" s="584"/>
      <c r="E8" s="585"/>
      <c r="F8" s="469">
        <f>SUM(F5:F7)</f>
        <v>50</v>
      </c>
      <c r="G8" s="470" t="s">
        <v>0</v>
      </c>
      <c r="H8" s="471">
        <f>SUM(H5:H7)</f>
        <v>44</v>
      </c>
      <c r="I8" s="469">
        <f>SUM(I5:I7)</f>
        <v>50</v>
      </c>
      <c r="J8" s="470" t="s">
        <v>0</v>
      </c>
      <c r="K8" s="471">
        <f>SUM(K5:K7)</f>
        <v>32</v>
      </c>
      <c r="L8" s="469">
        <f>SUM(L5:L7)</f>
        <v>50</v>
      </c>
      <c r="M8" s="470" t="s">
        <v>0</v>
      </c>
      <c r="N8" s="471">
        <f>SUM(N5:N7)</f>
        <v>31</v>
      </c>
      <c r="O8" s="592"/>
      <c r="P8" s="593"/>
      <c r="Q8" s="594"/>
      <c r="R8" s="599"/>
      <c r="S8" s="600"/>
      <c r="T8" s="601"/>
      <c r="Z8" s="475">
        <v>6</v>
      </c>
      <c r="AA8" s="41" t="str">
        <f>B14</f>
        <v>VK Raškovice B</v>
      </c>
      <c r="AB8" s="36" t="s">
        <v>6</v>
      </c>
      <c r="AC8" s="37" t="str">
        <f>B4</f>
        <v>KV Kopřivnice-KOPR</v>
      </c>
      <c r="AD8" s="35">
        <v>0</v>
      </c>
      <c r="AE8" s="36" t="s">
        <v>0</v>
      </c>
      <c r="AF8" s="40">
        <v>2</v>
      </c>
      <c r="AG8" s="35">
        <v>13</v>
      </c>
      <c r="AH8" s="36" t="s">
        <v>0</v>
      </c>
      <c r="AI8" s="40">
        <v>25</v>
      </c>
      <c r="AJ8" s="35">
        <v>19</v>
      </c>
      <c r="AK8" s="36" t="s">
        <v>0</v>
      </c>
      <c r="AL8" s="40">
        <v>25</v>
      </c>
      <c r="AM8" s="25">
        <f t="shared" si="0"/>
        <v>32</v>
      </c>
      <c r="AN8" s="36" t="s">
        <v>0</v>
      </c>
      <c r="AO8" s="30">
        <f t="shared" si="1"/>
        <v>50</v>
      </c>
      <c r="AP8" s="163"/>
      <c r="AQ8" s="166"/>
      <c r="AR8" s="476"/>
      <c r="AV8" s="46"/>
    </row>
    <row r="9" spans="2:48" ht="35.1" customHeight="1" thickBot="1" x14ac:dyDescent="0.3">
      <c r="B9" s="574" t="str">
        <f>'seznam družstev ŽAČKY U16'!B10</f>
        <v>Frýdlant n/O</v>
      </c>
      <c r="C9" s="454">
        <f>H4</f>
        <v>0</v>
      </c>
      <c r="D9" s="455" t="s">
        <v>0</v>
      </c>
      <c r="E9" s="456">
        <f>F4</f>
        <v>2</v>
      </c>
      <c r="F9" s="577"/>
      <c r="G9" s="578"/>
      <c r="H9" s="579"/>
      <c r="I9" s="454">
        <f>AD4</f>
        <v>2</v>
      </c>
      <c r="J9" s="455" t="s">
        <v>0</v>
      </c>
      <c r="K9" s="456">
        <f>AF4</f>
        <v>0</v>
      </c>
      <c r="L9" s="454">
        <f>AD7</f>
        <v>2</v>
      </c>
      <c r="M9" s="455" t="s">
        <v>0</v>
      </c>
      <c r="N9" s="456">
        <f>AF7</f>
        <v>0</v>
      </c>
      <c r="O9" s="586">
        <f>L9+I9+C9</f>
        <v>4</v>
      </c>
      <c r="P9" s="588" t="s">
        <v>0</v>
      </c>
      <c r="Q9" s="590">
        <f>N9+K9+E9</f>
        <v>2</v>
      </c>
      <c r="R9" s="599">
        <f>O9</f>
        <v>4</v>
      </c>
      <c r="S9" s="600">
        <f>O12/Q12</f>
        <v>1.2</v>
      </c>
      <c r="T9" s="601">
        <v>2</v>
      </c>
      <c r="AV9" s="46"/>
    </row>
    <row r="10" spans="2:48" ht="35.1" customHeight="1" thickBot="1" x14ac:dyDescent="0.3">
      <c r="B10" s="575"/>
      <c r="C10" s="459">
        <f>H5</f>
        <v>20</v>
      </c>
      <c r="D10" s="460" t="s">
        <v>0</v>
      </c>
      <c r="E10" s="461">
        <f>F5</f>
        <v>25</v>
      </c>
      <c r="F10" s="580"/>
      <c r="G10" s="581"/>
      <c r="H10" s="582"/>
      <c r="I10" s="459">
        <f>AG4</f>
        <v>25</v>
      </c>
      <c r="J10" s="462" t="s">
        <v>0</v>
      </c>
      <c r="K10" s="461">
        <f>AI4</f>
        <v>22</v>
      </c>
      <c r="L10" s="459">
        <f>AG7</f>
        <v>25</v>
      </c>
      <c r="M10" s="460" t="s">
        <v>0</v>
      </c>
      <c r="N10" s="461">
        <f>AI7</f>
        <v>7</v>
      </c>
      <c r="O10" s="587"/>
      <c r="P10" s="589"/>
      <c r="Q10" s="591"/>
      <c r="R10" s="599"/>
      <c r="S10" s="600"/>
      <c r="T10" s="601"/>
    </row>
    <row r="11" spans="2:48" ht="35.1" customHeight="1" thickBot="1" x14ac:dyDescent="0.3">
      <c r="B11" s="575"/>
      <c r="C11" s="463">
        <f>H6</f>
        <v>24</v>
      </c>
      <c r="D11" s="464" t="s">
        <v>0</v>
      </c>
      <c r="E11" s="465">
        <f>F6</f>
        <v>25</v>
      </c>
      <c r="F11" s="580"/>
      <c r="G11" s="581"/>
      <c r="H11" s="582"/>
      <c r="I11" s="463">
        <f>AJ4</f>
        <v>25</v>
      </c>
      <c r="J11" s="464" t="s">
        <v>0</v>
      </c>
      <c r="K11" s="465">
        <f>AL4</f>
        <v>19</v>
      </c>
      <c r="L11" s="463">
        <f>AJ7</f>
        <v>25</v>
      </c>
      <c r="M11" s="464" t="s">
        <v>0</v>
      </c>
      <c r="N11" s="465">
        <f>AL7</f>
        <v>22</v>
      </c>
      <c r="O11" s="587"/>
      <c r="P11" s="589"/>
      <c r="Q11" s="591"/>
      <c r="R11" s="599"/>
      <c r="S11" s="600"/>
      <c r="T11" s="601"/>
    </row>
    <row r="12" spans="2:48" ht="35.1" customHeight="1" thickBot="1" x14ac:dyDescent="0.3">
      <c r="B12" s="575"/>
      <c r="C12" s="467">
        <f>H7</f>
        <v>0</v>
      </c>
      <c r="D12" s="466" t="s">
        <v>0</v>
      </c>
      <c r="E12" s="468">
        <f>F7</f>
        <v>0</v>
      </c>
      <c r="F12" s="580"/>
      <c r="G12" s="581"/>
      <c r="H12" s="582"/>
      <c r="I12" s="467">
        <v>0</v>
      </c>
      <c r="J12" s="462" t="s">
        <v>0</v>
      </c>
      <c r="K12" s="468">
        <v>0</v>
      </c>
      <c r="L12" s="467">
        <v>0</v>
      </c>
      <c r="M12" s="466" t="s">
        <v>0</v>
      </c>
      <c r="N12" s="468">
        <v>0</v>
      </c>
      <c r="O12" s="587">
        <f>L13+I13+C13</f>
        <v>144</v>
      </c>
      <c r="P12" s="589" t="s">
        <v>0</v>
      </c>
      <c r="Q12" s="591">
        <f>N13+K13+E13</f>
        <v>120</v>
      </c>
      <c r="R12" s="599"/>
      <c r="S12" s="600"/>
      <c r="T12" s="601"/>
    </row>
    <row r="13" spans="2:48" ht="35.1" customHeight="1" thickBot="1" x14ac:dyDescent="0.3">
      <c r="B13" s="576"/>
      <c r="C13" s="469">
        <f>SUM(C10:C12)</f>
        <v>44</v>
      </c>
      <c r="D13" s="470" t="s">
        <v>0</v>
      </c>
      <c r="E13" s="471">
        <f>SUM(E10:E12)</f>
        <v>50</v>
      </c>
      <c r="F13" s="583"/>
      <c r="G13" s="584"/>
      <c r="H13" s="585"/>
      <c r="I13" s="469">
        <f>SUM(I10:I12)</f>
        <v>50</v>
      </c>
      <c r="J13" s="470" t="s">
        <v>0</v>
      </c>
      <c r="K13" s="471">
        <f>SUM(K10:K12)</f>
        <v>41</v>
      </c>
      <c r="L13" s="469">
        <f>SUM(L10:L12)</f>
        <v>50</v>
      </c>
      <c r="M13" s="470" t="s">
        <v>0</v>
      </c>
      <c r="N13" s="471">
        <f>SUM(N10:N12)</f>
        <v>29</v>
      </c>
      <c r="O13" s="592"/>
      <c r="P13" s="593"/>
      <c r="Q13" s="594"/>
      <c r="R13" s="599"/>
      <c r="S13" s="600"/>
      <c r="T13" s="601"/>
    </row>
    <row r="14" spans="2:48" ht="35.1" customHeight="1" thickBot="1" x14ac:dyDescent="0.3">
      <c r="B14" s="574" t="str">
        <f>'seznam družstev ŽAČKY U16'!B15</f>
        <v>VK Raškovice B</v>
      </c>
      <c r="C14" s="454">
        <f>K4</f>
        <v>0</v>
      </c>
      <c r="D14" s="455" t="s">
        <v>0</v>
      </c>
      <c r="E14" s="456">
        <f>I4</f>
        <v>2</v>
      </c>
      <c r="F14" s="454">
        <f>K9</f>
        <v>0</v>
      </c>
      <c r="G14" s="455" t="s">
        <v>0</v>
      </c>
      <c r="H14" s="456">
        <f>I9</f>
        <v>2</v>
      </c>
      <c r="I14" s="577"/>
      <c r="J14" s="578"/>
      <c r="K14" s="579"/>
      <c r="L14" s="454">
        <f>AF5</f>
        <v>1</v>
      </c>
      <c r="M14" s="455" t="s">
        <v>0</v>
      </c>
      <c r="N14" s="456">
        <f>AD5</f>
        <v>1</v>
      </c>
      <c r="O14" s="586">
        <f>L14+F14+C14</f>
        <v>1</v>
      </c>
      <c r="P14" s="588" t="s">
        <v>0</v>
      </c>
      <c r="Q14" s="590">
        <f>N14+H14+E14</f>
        <v>5</v>
      </c>
      <c r="R14" s="599">
        <f>O14</f>
        <v>1</v>
      </c>
      <c r="S14" s="600">
        <f>O17/Q17</f>
        <v>0.7432432432432432</v>
      </c>
      <c r="T14" s="601">
        <v>4</v>
      </c>
    </row>
    <row r="15" spans="2:48" ht="35.1" customHeight="1" thickBot="1" x14ac:dyDescent="0.3">
      <c r="B15" s="575"/>
      <c r="C15" s="459">
        <f>K5</f>
        <v>13</v>
      </c>
      <c r="D15" s="460" t="s">
        <v>0</v>
      </c>
      <c r="E15" s="461">
        <f>I5</f>
        <v>25</v>
      </c>
      <c r="F15" s="459">
        <f>K10</f>
        <v>22</v>
      </c>
      <c r="G15" s="460" t="s">
        <v>0</v>
      </c>
      <c r="H15" s="461">
        <f>I10</f>
        <v>25</v>
      </c>
      <c r="I15" s="580"/>
      <c r="J15" s="581"/>
      <c r="K15" s="582"/>
      <c r="L15" s="459">
        <f>AI5</f>
        <v>25</v>
      </c>
      <c r="M15" s="460" t="s">
        <v>0</v>
      </c>
      <c r="N15" s="461">
        <f>AG5</f>
        <v>23</v>
      </c>
      <c r="O15" s="587"/>
      <c r="P15" s="589"/>
      <c r="Q15" s="591"/>
      <c r="R15" s="599"/>
      <c r="S15" s="600"/>
      <c r="T15" s="601"/>
    </row>
    <row r="16" spans="2:48" ht="35.1" customHeight="1" thickBot="1" x14ac:dyDescent="0.3">
      <c r="B16" s="575"/>
      <c r="C16" s="463">
        <f>K6</f>
        <v>19</v>
      </c>
      <c r="D16" s="464" t="s">
        <v>0</v>
      </c>
      <c r="E16" s="465">
        <f>I6</f>
        <v>25</v>
      </c>
      <c r="F16" s="463">
        <f>K11</f>
        <v>19</v>
      </c>
      <c r="G16" s="464" t="s">
        <v>0</v>
      </c>
      <c r="H16" s="465">
        <f>I11</f>
        <v>25</v>
      </c>
      <c r="I16" s="580"/>
      <c r="J16" s="581"/>
      <c r="K16" s="582"/>
      <c r="L16" s="463">
        <f>AL5</f>
        <v>12</v>
      </c>
      <c r="M16" s="464" t="s">
        <v>0</v>
      </c>
      <c r="N16" s="465">
        <f>AJ5</f>
        <v>25</v>
      </c>
      <c r="O16" s="587"/>
      <c r="P16" s="589"/>
      <c r="Q16" s="591"/>
      <c r="R16" s="599"/>
      <c r="S16" s="600"/>
      <c r="T16" s="601"/>
    </row>
    <row r="17" spans="2:48" ht="35.1" customHeight="1" thickBot="1" x14ac:dyDescent="0.3">
      <c r="B17" s="575"/>
      <c r="C17" s="467">
        <f>K7</f>
        <v>0</v>
      </c>
      <c r="D17" s="466" t="s">
        <v>0</v>
      </c>
      <c r="E17" s="468">
        <f>I7</f>
        <v>0</v>
      </c>
      <c r="F17" s="467">
        <f>K12</f>
        <v>0</v>
      </c>
      <c r="G17" s="466" t="s">
        <v>0</v>
      </c>
      <c r="H17" s="468">
        <f>I12</f>
        <v>0</v>
      </c>
      <c r="I17" s="580"/>
      <c r="J17" s="581"/>
      <c r="K17" s="582"/>
      <c r="L17" s="467">
        <v>0</v>
      </c>
      <c r="M17" s="466" t="s">
        <v>0</v>
      </c>
      <c r="N17" s="468">
        <v>0</v>
      </c>
      <c r="O17" s="587">
        <f>L18+F18+C18</f>
        <v>110</v>
      </c>
      <c r="P17" s="589" t="s">
        <v>0</v>
      </c>
      <c r="Q17" s="591">
        <f>N18+H18+E18</f>
        <v>148</v>
      </c>
      <c r="R17" s="599"/>
      <c r="S17" s="600"/>
      <c r="T17" s="601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6"/>
    </row>
    <row r="18" spans="2:48" ht="35.1" customHeight="1" thickBot="1" x14ac:dyDescent="0.3">
      <c r="B18" s="576"/>
      <c r="C18" s="469">
        <f>SUM(C15:C17)</f>
        <v>32</v>
      </c>
      <c r="D18" s="470" t="s">
        <v>0</v>
      </c>
      <c r="E18" s="471">
        <f>SUM(E15:E17)</f>
        <v>50</v>
      </c>
      <c r="F18" s="469">
        <f>SUM(F15:F17)</f>
        <v>41</v>
      </c>
      <c r="G18" s="470" t="s">
        <v>0</v>
      </c>
      <c r="H18" s="471">
        <f>SUM(H15:H17)</f>
        <v>50</v>
      </c>
      <c r="I18" s="583"/>
      <c r="J18" s="584"/>
      <c r="K18" s="585"/>
      <c r="L18" s="469">
        <f>SUM(L15:L17)</f>
        <v>37</v>
      </c>
      <c r="M18" s="470" t="s">
        <v>0</v>
      </c>
      <c r="N18" s="471">
        <f>SUM(N15:N17)</f>
        <v>48</v>
      </c>
      <c r="O18" s="592"/>
      <c r="P18" s="593"/>
      <c r="Q18" s="594"/>
      <c r="R18" s="599"/>
      <c r="S18" s="600"/>
      <c r="T18" s="601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77"/>
    </row>
    <row r="19" spans="2:48" ht="35.1" customHeight="1" thickBot="1" x14ac:dyDescent="0.3">
      <c r="B19" s="574" t="str">
        <f>'seznam družstev ŽAČKY U16'!B20</f>
        <v>VAM Olomouc "A"</v>
      </c>
      <c r="C19" s="454">
        <f>N4</f>
        <v>0</v>
      </c>
      <c r="D19" s="455" t="s">
        <v>0</v>
      </c>
      <c r="E19" s="456">
        <f>L4</f>
        <v>2</v>
      </c>
      <c r="F19" s="454">
        <f>N9</f>
        <v>0</v>
      </c>
      <c r="G19" s="455" t="s">
        <v>0</v>
      </c>
      <c r="H19" s="456">
        <f>L9</f>
        <v>2</v>
      </c>
      <c r="I19" s="454">
        <f>N14</f>
        <v>1</v>
      </c>
      <c r="J19" s="455" t="s">
        <v>0</v>
      </c>
      <c r="K19" s="456">
        <f>L14</f>
        <v>1</v>
      </c>
      <c r="L19" s="577"/>
      <c r="M19" s="578"/>
      <c r="N19" s="579"/>
      <c r="O19" s="586">
        <f>I19+F19+C19</f>
        <v>1</v>
      </c>
      <c r="P19" s="588" t="s">
        <v>0</v>
      </c>
      <c r="Q19" s="590">
        <f>K19+H19+E19</f>
        <v>5</v>
      </c>
      <c r="R19" s="599">
        <f>O19</f>
        <v>1</v>
      </c>
      <c r="S19" s="600">
        <f>O22/Q22</f>
        <v>0.78832116788321172</v>
      </c>
      <c r="T19" s="601">
        <v>3</v>
      </c>
      <c r="AV19" s="46"/>
    </row>
    <row r="20" spans="2:48" ht="35.1" customHeight="1" thickBot="1" x14ac:dyDescent="0.3">
      <c r="B20" s="575"/>
      <c r="C20" s="459">
        <f>N5</f>
        <v>17</v>
      </c>
      <c r="D20" s="460" t="s">
        <v>0</v>
      </c>
      <c r="E20" s="461">
        <f>L5</f>
        <v>25</v>
      </c>
      <c r="F20" s="459">
        <f>N10</f>
        <v>7</v>
      </c>
      <c r="G20" s="460" t="s">
        <v>0</v>
      </c>
      <c r="H20" s="461">
        <f>L10</f>
        <v>25</v>
      </c>
      <c r="I20" s="459">
        <f>N15</f>
        <v>23</v>
      </c>
      <c r="J20" s="460" t="s">
        <v>0</v>
      </c>
      <c r="K20" s="461">
        <f>L15</f>
        <v>25</v>
      </c>
      <c r="L20" s="580"/>
      <c r="M20" s="581"/>
      <c r="N20" s="582"/>
      <c r="O20" s="587"/>
      <c r="P20" s="589"/>
      <c r="Q20" s="591"/>
      <c r="R20" s="599"/>
      <c r="S20" s="600"/>
      <c r="T20" s="601"/>
      <c r="AV20" s="46"/>
    </row>
    <row r="21" spans="2:48" ht="35.1" customHeight="1" thickBot="1" x14ac:dyDescent="0.3">
      <c r="B21" s="575"/>
      <c r="C21" s="463">
        <f>N6</f>
        <v>14</v>
      </c>
      <c r="D21" s="464" t="s">
        <v>0</v>
      </c>
      <c r="E21" s="465">
        <f>L6</f>
        <v>25</v>
      </c>
      <c r="F21" s="463">
        <f>N11</f>
        <v>22</v>
      </c>
      <c r="G21" s="464" t="s">
        <v>0</v>
      </c>
      <c r="H21" s="465">
        <f>L11</f>
        <v>25</v>
      </c>
      <c r="I21" s="463">
        <f>N16</f>
        <v>25</v>
      </c>
      <c r="J21" s="464" t="s">
        <v>0</v>
      </c>
      <c r="K21" s="465">
        <f>L16</f>
        <v>12</v>
      </c>
      <c r="L21" s="580"/>
      <c r="M21" s="581"/>
      <c r="N21" s="582"/>
      <c r="O21" s="587"/>
      <c r="P21" s="589"/>
      <c r="Q21" s="591"/>
      <c r="R21" s="599"/>
      <c r="S21" s="600"/>
      <c r="T21" s="601"/>
      <c r="AV21" s="46"/>
    </row>
    <row r="22" spans="2:48" ht="35.1" customHeight="1" thickBot="1" x14ac:dyDescent="0.3">
      <c r="B22" s="575"/>
      <c r="C22" s="467">
        <f>N7</f>
        <v>0</v>
      </c>
      <c r="D22" s="466" t="s">
        <v>0</v>
      </c>
      <c r="E22" s="468">
        <f>L7</f>
        <v>0</v>
      </c>
      <c r="F22" s="467">
        <f>N12</f>
        <v>0</v>
      </c>
      <c r="G22" s="466" t="s">
        <v>0</v>
      </c>
      <c r="H22" s="468">
        <f>L12</f>
        <v>0</v>
      </c>
      <c r="I22" s="467">
        <f>N17</f>
        <v>0</v>
      </c>
      <c r="J22" s="466" t="s">
        <v>0</v>
      </c>
      <c r="K22" s="468">
        <f>L17</f>
        <v>0</v>
      </c>
      <c r="L22" s="580"/>
      <c r="M22" s="581"/>
      <c r="N22" s="582"/>
      <c r="O22" s="587">
        <f>I23+F23+C23</f>
        <v>108</v>
      </c>
      <c r="P22" s="589" t="s">
        <v>0</v>
      </c>
      <c r="Q22" s="591">
        <f>K23+H23+E23</f>
        <v>137</v>
      </c>
      <c r="R22" s="599"/>
      <c r="S22" s="600"/>
      <c r="T22" s="601"/>
      <c r="AV22" s="46"/>
    </row>
    <row r="23" spans="2:48" ht="35.1" customHeight="1" thickBot="1" x14ac:dyDescent="0.3">
      <c r="B23" s="576"/>
      <c r="C23" s="469">
        <f>SUM(C20:C22)</f>
        <v>31</v>
      </c>
      <c r="D23" s="470" t="s">
        <v>0</v>
      </c>
      <c r="E23" s="471">
        <f>SUM(E20:E22)</f>
        <v>50</v>
      </c>
      <c r="F23" s="469">
        <f>SUM(F20:F22)</f>
        <v>29</v>
      </c>
      <c r="G23" s="470" t="s">
        <v>0</v>
      </c>
      <c r="H23" s="471">
        <f>SUM(H20:H22)</f>
        <v>50</v>
      </c>
      <c r="I23" s="469">
        <f>SUM(I20:I22)</f>
        <v>48</v>
      </c>
      <c r="J23" s="470" t="s">
        <v>0</v>
      </c>
      <c r="K23" s="471">
        <f>SUM(K20:K22)</f>
        <v>37</v>
      </c>
      <c r="L23" s="583"/>
      <c r="M23" s="584"/>
      <c r="N23" s="585"/>
      <c r="O23" s="592"/>
      <c r="P23" s="593"/>
      <c r="Q23" s="594"/>
      <c r="R23" s="599"/>
      <c r="S23" s="600"/>
      <c r="T23" s="601"/>
      <c r="AV23" s="46"/>
    </row>
    <row r="24" spans="2:48" ht="9.9499999999999993" customHeight="1" thickBot="1" x14ac:dyDescent="0.3">
      <c r="AV24" s="46"/>
    </row>
    <row r="25" spans="2:48" ht="35.1" customHeight="1" thickBot="1" x14ac:dyDescent="0.35">
      <c r="B25" s="614" t="s">
        <v>60</v>
      </c>
      <c r="C25" s="568" t="str">
        <f>B27</f>
        <v>SVK Nový Jičín A</v>
      </c>
      <c r="D25" s="569"/>
      <c r="E25" s="569"/>
      <c r="F25" s="569" t="str">
        <f>B32</f>
        <v>Polanka A</v>
      </c>
      <c r="G25" s="569"/>
      <c r="H25" s="569"/>
      <c r="I25" s="569" t="str">
        <f>B37</f>
        <v>TJ Sokol Frýdek-Místek B</v>
      </c>
      <c r="J25" s="569"/>
      <c r="K25" s="569"/>
      <c r="L25" s="569" t="str">
        <f>B42</f>
        <v>Vsetín-Berušky</v>
      </c>
      <c r="M25" s="569"/>
      <c r="N25" s="569"/>
      <c r="O25" s="572" t="s">
        <v>1</v>
      </c>
      <c r="P25" s="569"/>
      <c r="Q25" s="573"/>
      <c r="R25" s="574" t="s">
        <v>3</v>
      </c>
      <c r="S25" s="595" t="s">
        <v>4</v>
      </c>
      <c r="T25" s="595" t="s">
        <v>5</v>
      </c>
      <c r="Z25" s="448" t="s">
        <v>105</v>
      </c>
      <c r="AA25" s="185" t="s">
        <v>107</v>
      </c>
      <c r="AB25" s="125"/>
      <c r="AC25" s="125"/>
      <c r="AD25" s="632" t="s">
        <v>1</v>
      </c>
      <c r="AE25" s="633"/>
      <c r="AF25" s="634"/>
      <c r="AG25" s="632" t="s">
        <v>8</v>
      </c>
      <c r="AH25" s="633"/>
      <c r="AI25" s="634"/>
      <c r="AJ25" s="632" t="s">
        <v>9</v>
      </c>
      <c r="AK25" s="633"/>
      <c r="AL25" s="634"/>
      <c r="AM25" s="436" t="s">
        <v>2</v>
      </c>
      <c r="AN25" s="435"/>
      <c r="AO25" s="183" t="s">
        <v>2</v>
      </c>
      <c r="AP25" s="449" t="s">
        <v>106</v>
      </c>
      <c r="AQ25" s="450" t="s">
        <v>14</v>
      </c>
      <c r="AR25" s="451"/>
      <c r="AV25" s="46"/>
    </row>
    <row r="26" spans="2:48" ht="35.1" customHeight="1" thickBot="1" x14ac:dyDescent="0.35">
      <c r="B26" s="615"/>
      <c r="C26" s="570"/>
      <c r="D26" s="571"/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96" t="s">
        <v>2</v>
      </c>
      <c r="P26" s="597"/>
      <c r="Q26" s="598"/>
      <c r="R26" s="576"/>
      <c r="S26" s="595"/>
      <c r="T26" s="595"/>
      <c r="Z26" s="478">
        <v>7</v>
      </c>
      <c r="AA26" s="25" t="str">
        <f>B27</f>
        <v>SVK Nový Jičín A</v>
      </c>
      <c r="AB26" s="20" t="s">
        <v>6</v>
      </c>
      <c r="AC26" s="21" t="str">
        <f>B42</f>
        <v>Vsetín-Berušky</v>
      </c>
      <c r="AD26" s="19">
        <v>0</v>
      </c>
      <c r="AE26" s="20" t="s">
        <v>0</v>
      </c>
      <c r="AF26" s="24">
        <v>2</v>
      </c>
      <c r="AG26" s="19">
        <v>22</v>
      </c>
      <c r="AH26" s="20" t="s">
        <v>0</v>
      </c>
      <c r="AI26" s="24">
        <v>25</v>
      </c>
      <c r="AJ26" s="19">
        <v>13</v>
      </c>
      <c r="AK26" s="20" t="s">
        <v>0</v>
      </c>
      <c r="AL26" s="24">
        <v>25</v>
      </c>
      <c r="AM26" s="25">
        <f>AJ26+AG26</f>
        <v>35</v>
      </c>
      <c r="AN26" s="20" t="s">
        <v>0</v>
      </c>
      <c r="AO26" s="21">
        <v>50</v>
      </c>
      <c r="AP26" s="149"/>
      <c r="AQ26" s="143"/>
      <c r="AR26" s="458"/>
      <c r="AV26" s="46"/>
    </row>
    <row r="27" spans="2:48" ht="35.1" customHeight="1" thickBot="1" x14ac:dyDescent="0.35">
      <c r="B27" s="574" t="str">
        <f>'seznam družstev ŽAČKY U16'!B7</f>
        <v>SVK Nový Jičín A</v>
      </c>
      <c r="C27" s="605"/>
      <c r="D27" s="606"/>
      <c r="E27" s="607"/>
      <c r="F27" s="479">
        <f>AD29</f>
        <v>1</v>
      </c>
      <c r="G27" s="480" t="s">
        <v>0</v>
      </c>
      <c r="H27" s="481">
        <f>AF29</f>
        <v>1</v>
      </c>
      <c r="I27" s="479">
        <f>AF31</f>
        <v>2</v>
      </c>
      <c r="J27" s="480" t="s">
        <v>0</v>
      </c>
      <c r="K27" s="481">
        <f>AD31</f>
        <v>0</v>
      </c>
      <c r="L27" s="479">
        <f>AD26</f>
        <v>0</v>
      </c>
      <c r="M27" s="482" t="s">
        <v>0</v>
      </c>
      <c r="N27" s="481">
        <f>AF26</f>
        <v>2</v>
      </c>
      <c r="O27" s="586">
        <f>F27+I27+L27</f>
        <v>3</v>
      </c>
      <c r="P27" s="588" t="s">
        <v>0</v>
      </c>
      <c r="Q27" s="590">
        <f>H27+K27+N27</f>
        <v>3</v>
      </c>
      <c r="R27" s="599">
        <f>O27</f>
        <v>3</v>
      </c>
      <c r="S27" s="600">
        <f>O30/Q30</f>
        <v>1.0234375</v>
      </c>
      <c r="T27" s="601">
        <v>3</v>
      </c>
      <c r="Z27" s="457">
        <v>8</v>
      </c>
      <c r="AA27" s="32" t="str">
        <f>B32</f>
        <v>Polanka A</v>
      </c>
      <c r="AB27" s="29" t="s">
        <v>6</v>
      </c>
      <c r="AC27" s="30" t="str">
        <f>B37</f>
        <v>TJ Sokol Frýdek-Místek B</v>
      </c>
      <c r="AD27" s="28">
        <v>2</v>
      </c>
      <c r="AE27" s="29" t="s">
        <v>0</v>
      </c>
      <c r="AF27" s="31">
        <v>0</v>
      </c>
      <c r="AG27" s="28">
        <v>25</v>
      </c>
      <c r="AH27" s="29" t="s">
        <v>0</v>
      </c>
      <c r="AI27" s="31">
        <v>12</v>
      </c>
      <c r="AJ27" s="28">
        <v>25</v>
      </c>
      <c r="AK27" s="29" t="s">
        <v>0</v>
      </c>
      <c r="AL27" s="31">
        <v>19</v>
      </c>
      <c r="AM27" s="25">
        <f t="shared" ref="AM27:AM31" si="2">AJ27+AG27</f>
        <v>50</v>
      </c>
      <c r="AN27" s="29" t="s">
        <v>0</v>
      </c>
      <c r="AO27" s="21">
        <v>31</v>
      </c>
      <c r="AP27" s="149"/>
      <c r="AQ27" s="143"/>
      <c r="AR27" s="458"/>
      <c r="AV27" s="46"/>
    </row>
    <row r="28" spans="2:48" ht="35.1" customHeight="1" thickBot="1" x14ac:dyDescent="0.35">
      <c r="B28" s="575"/>
      <c r="C28" s="608"/>
      <c r="D28" s="609"/>
      <c r="E28" s="610"/>
      <c r="F28" s="463">
        <f>AG29</f>
        <v>21</v>
      </c>
      <c r="G28" s="464" t="s">
        <v>0</v>
      </c>
      <c r="H28" s="465">
        <f>AI29</f>
        <v>25</v>
      </c>
      <c r="I28" s="463">
        <f>AI31</f>
        <v>25</v>
      </c>
      <c r="J28" s="466" t="s">
        <v>0</v>
      </c>
      <c r="K28" s="465">
        <f>AG31</f>
        <v>15</v>
      </c>
      <c r="L28" s="463">
        <f>AG26</f>
        <v>22</v>
      </c>
      <c r="M28" s="464" t="s">
        <v>0</v>
      </c>
      <c r="N28" s="465">
        <f>AI26</f>
        <v>25</v>
      </c>
      <c r="O28" s="587"/>
      <c r="P28" s="589"/>
      <c r="Q28" s="591"/>
      <c r="R28" s="599"/>
      <c r="S28" s="600"/>
      <c r="T28" s="601"/>
      <c r="Z28" s="457">
        <v>9</v>
      </c>
      <c r="AA28" s="32" t="str">
        <f>B42</f>
        <v>Vsetín-Berušky</v>
      </c>
      <c r="AB28" s="29" t="s">
        <v>6</v>
      </c>
      <c r="AC28" s="30" t="str">
        <f>B37</f>
        <v>TJ Sokol Frýdek-Místek B</v>
      </c>
      <c r="AD28" s="28">
        <v>2</v>
      </c>
      <c r="AE28" s="29" t="s">
        <v>0</v>
      </c>
      <c r="AF28" s="31">
        <v>0</v>
      </c>
      <c r="AG28" s="28">
        <v>25</v>
      </c>
      <c r="AH28" s="29" t="s">
        <v>0</v>
      </c>
      <c r="AI28" s="31">
        <v>15</v>
      </c>
      <c r="AJ28" s="28">
        <v>25</v>
      </c>
      <c r="AK28" s="29" t="s">
        <v>0</v>
      </c>
      <c r="AL28" s="31">
        <v>19</v>
      </c>
      <c r="AM28" s="25">
        <f t="shared" si="2"/>
        <v>50</v>
      </c>
      <c r="AN28" s="29" t="s">
        <v>0</v>
      </c>
      <c r="AO28" s="21">
        <v>34</v>
      </c>
      <c r="AP28" s="149"/>
      <c r="AQ28" s="143"/>
      <c r="AR28" s="458"/>
    </row>
    <row r="29" spans="2:48" ht="35.1" customHeight="1" thickBot="1" x14ac:dyDescent="0.35">
      <c r="B29" s="575"/>
      <c r="C29" s="608"/>
      <c r="D29" s="609"/>
      <c r="E29" s="610"/>
      <c r="F29" s="463">
        <f>AJ29</f>
        <v>25</v>
      </c>
      <c r="G29" s="464" t="s">
        <v>0</v>
      </c>
      <c r="H29" s="465">
        <f>AL29</f>
        <v>17</v>
      </c>
      <c r="I29" s="463">
        <f>AL31</f>
        <v>25</v>
      </c>
      <c r="J29" s="466" t="s">
        <v>0</v>
      </c>
      <c r="K29" s="465">
        <f>AJ31</f>
        <v>21</v>
      </c>
      <c r="L29" s="463">
        <f>AJ26</f>
        <v>13</v>
      </c>
      <c r="M29" s="464" t="s">
        <v>0</v>
      </c>
      <c r="N29" s="465">
        <f>AL26</f>
        <v>25</v>
      </c>
      <c r="O29" s="587"/>
      <c r="P29" s="589"/>
      <c r="Q29" s="591"/>
      <c r="R29" s="599"/>
      <c r="S29" s="600"/>
      <c r="T29" s="601"/>
      <c r="Z29" s="457">
        <v>10</v>
      </c>
      <c r="AA29" s="32" t="str">
        <f>B27</f>
        <v>SVK Nový Jičín A</v>
      </c>
      <c r="AB29" s="29" t="s">
        <v>6</v>
      </c>
      <c r="AC29" s="30" t="str">
        <f>B32</f>
        <v>Polanka A</v>
      </c>
      <c r="AD29" s="28">
        <v>1</v>
      </c>
      <c r="AE29" s="29" t="s">
        <v>0</v>
      </c>
      <c r="AF29" s="31">
        <v>1</v>
      </c>
      <c r="AG29" s="28">
        <v>21</v>
      </c>
      <c r="AH29" s="29" t="s">
        <v>0</v>
      </c>
      <c r="AI29" s="31">
        <v>25</v>
      </c>
      <c r="AJ29" s="28">
        <v>25</v>
      </c>
      <c r="AK29" s="29" t="s">
        <v>0</v>
      </c>
      <c r="AL29" s="31">
        <v>17</v>
      </c>
      <c r="AM29" s="25">
        <f t="shared" si="2"/>
        <v>46</v>
      </c>
      <c r="AN29" s="29" t="s">
        <v>0</v>
      </c>
      <c r="AO29" s="21">
        <v>42</v>
      </c>
      <c r="AP29" s="149"/>
      <c r="AQ29" s="143"/>
      <c r="AR29" s="458"/>
    </row>
    <row r="30" spans="2:48" ht="35.1" customHeight="1" thickBot="1" x14ac:dyDescent="0.35">
      <c r="B30" s="575"/>
      <c r="C30" s="608"/>
      <c r="D30" s="609"/>
      <c r="E30" s="610"/>
      <c r="F30" s="463">
        <v>0</v>
      </c>
      <c r="G30" s="464" t="s">
        <v>0</v>
      </c>
      <c r="H30" s="465">
        <v>0</v>
      </c>
      <c r="I30" s="463">
        <v>0</v>
      </c>
      <c r="J30" s="466" t="s">
        <v>0</v>
      </c>
      <c r="K30" s="465">
        <v>0</v>
      </c>
      <c r="L30" s="463">
        <v>0</v>
      </c>
      <c r="M30" s="464" t="s">
        <v>0</v>
      </c>
      <c r="N30" s="465">
        <v>0</v>
      </c>
      <c r="O30" s="587">
        <f>F31+I31+L31</f>
        <v>131</v>
      </c>
      <c r="P30" s="589" t="s">
        <v>0</v>
      </c>
      <c r="Q30" s="591">
        <f>H31+K31+N31</f>
        <v>128</v>
      </c>
      <c r="R30" s="599"/>
      <c r="S30" s="600"/>
      <c r="T30" s="601"/>
      <c r="Z30" s="457">
        <v>11</v>
      </c>
      <c r="AA30" s="32" t="str">
        <f>B32</f>
        <v>Polanka A</v>
      </c>
      <c r="AB30" s="29" t="s">
        <v>6</v>
      </c>
      <c r="AC30" s="30" t="str">
        <f>B42</f>
        <v>Vsetín-Berušky</v>
      </c>
      <c r="AD30" s="28">
        <v>1</v>
      </c>
      <c r="AE30" s="29" t="s">
        <v>0</v>
      </c>
      <c r="AF30" s="31">
        <v>1</v>
      </c>
      <c r="AG30" s="28">
        <v>25</v>
      </c>
      <c r="AH30" s="29" t="s">
        <v>0</v>
      </c>
      <c r="AI30" s="31">
        <v>20</v>
      </c>
      <c r="AJ30" s="28">
        <v>20</v>
      </c>
      <c r="AK30" s="29" t="s">
        <v>0</v>
      </c>
      <c r="AL30" s="31">
        <v>25</v>
      </c>
      <c r="AM30" s="25">
        <f t="shared" si="2"/>
        <v>45</v>
      </c>
      <c r="AN30" s="29" t="s">
        <v>0</v>
      </c>
      <c r="AO30" s="21">
        <v>45</v>
      </c>
      <c r="AP30" s="149"/>
      <c r="AQ30" s="143"/>
      <c r="AR30" s="458"/>
    </row>
    <row r="31" spans="2:48" ht="35.1" customHeight="1" thickBot="1" x14ac:dyDescent="0.35">
      <c r="B31" s="576"/>
      <c r="C31" s="611"/>
      <c r="D31" s="612"/>
      <c r="E31" s="613"/>
      <c r="F31" s="472">
        <f>SUM(F28:F30)</f>
        <v>46</v>
      </c>
      <c r="G31" s="473" t="s">
        <v>0</v>
      </c>
      <c r="H31" s="474">
        <f>SUM(H28:H30)</f>
        <v>42</v>
      </c>
      <c r="I31" s="472">
        <f>SUM(I28:I30)</f>
        <v>50</v>
      </c>
      <c r="J31" s="473" t="s">
        <v>0</v>
      </c>
      <c r="K31" s="474">
        <f>SUM(K28:K30)</f>
        <v>36</v>
      </c>
      <c r="L31" s="472">
        <f>SUM(L28:L30)</f>
        <v>35</v>
      </c>
      <c r="M31" s="473" t="s">
        <v>0</v>
      </c>
      <c r="N31" s="474">
        <f>SUM(N28:N30)</f>
        <v>50</v>
      </c>
      <c r="O31" s="592"/>
      <c r="P31" s="593"/>
      <c r="Q31" s="594"/>
      <c r="R31" s="599"/>
      <c r="S31" s="600"/>
      <c r="T31" s="601"/>
      <c r="Z31" s="475">
        <v>12</v>
      </c>
      <c r="AA31" s="41" t="str">
        <f>B37</f>
        <v>TJ Sokol Frýdek-Místek B</v>
      </c>
      <c r="AB31" s="36" t="s">
        <v>6</v>
      </c>
      <c r="AC31" s="37" t="str">
        <f>B27</f>
        <v>SVK Nový Jičín A</v>
      </c>
      <c r="AD31" s="35">
        <v>0</v>
      </c>
      <c r="AE31" s="36" t="s">
        <v>0</v>
      </c>
      <c r="AF31" s="40">
        <v>2</v>
      </c>
      <c r="AG31" s="35">
        <v>15</v>
      </c>
      <c r="AH31" s="36" t="s">
        <v>0</v>
      </c>
      <c r="AI31" s="40">
        <v>25</v>
      </c>
      <c r="AJ31" s="35">
        <v>21</v>
      </c>
      <c r="AK31" s="36" t="s">
        <v>0</v>
      </c>
      <c r="AL31" s="40">
        <v>25</v>
      </c>
      <c r="AM31" s="25">
        <f t="shared" si="2"/>
        <v>36</v>
      </c>
      <c r="AN31" s="36" t="s">
        <v>0</v>
      </c>
      <c r="AO31" s="21">
        <f>AI31+AL31</f>
        <v>50</v>
      </c>
      <c r="AP31" s="149"/>
      <c r="AQ31" s="166"/>
      <c r="AR31" s="476"/>
    </row>
    <row r="32" spans="2:48" ht="35.1" customHeight="1" thickBot="1" x14ac:dyDescent="0.3">
      <c r="B32" s="602" t="str">
        <f>'seznam družstev ŽAČKY U16'!B12</f>
        <v>Polanka A</v>
      </c>
      <c r="C32" s="479">
        <f>H27</f>
        <v>1</v>
      </c>
      <c r="D32" s="482" t="s">
        <v>0</v>
      </c>
      <c r="E32" s="481">
        <f>F27</f>
        <v>1</v>
      </c>
      <c r="F32" s="605"/>
      <c r="G32" s="606"/>
      <c r="H32" s="607"/>
      <c r="I32" s="479">
        <f>AD27</f>
        <v>2</v>
      </c>
      <c r="J32" s="480" t="s">
        <v>0</v>
      </c>
      <c r="K32" s="481">
        <f>AF27</f>
        <v>0</v>
      </c>
      <c r="L32" s="479">
        <f>AD30</f>
        <v>1</v>
      </c>
      <c r="M32" s="482" t="s">
        <v>0</v>
      </c>
      <c r="N32" s="481">
        <f>AF30</f>
        <v>1</v>
      </c>
      <c r="O32" s="586">
        <f>L32+I32+C32</f>
        <v>4</v>
      </c>
      <c r="P32" s="588" t="s">
        <v>0</v>
      </c>
      <c r="Q32" s="590">
        <f>N32+K32+E32</f>
        <v>2</v>
      </c>
      <c r="R32" s="599">
        <f>O32</f>
        <v>4</v>
      </c>
      <c r="S32" s="600">
        <f>O35/Q35</f>
        <v>1.1229508196721312</v>
      </c>
      <c r="T32" s="601">
        <v>2</v>
      </c>
    </row>
    <row r="33" spans="2:48" ht="35.1" customHeight="1" thickBot="1" x14ac:dyDescent="0.3">
      <c r="B33" s="603"/>
      <c r="C33" s="463">
        <f>H28</f>
        <v>25</v>
      </c>
      <c r="D33" s="464" t="s">
        <v>0</v>
      </c>
      <c r="E33" s="465">
        <f>F28</f>
        <v>21</v>
      </c>
      <c r="F33" s="608"/>
      <c r="G33" s="609"/>
      <c r="H33" s="610"/>
      <c r="I33" s="463">
        <f>AG27</f>
        <v>25</v>
      </c>
      <c r="J33" s="466" t="s">
        <v>0</v>
      </c>
      <c r="K33" s="465">
        <f>AI27</f>
        <v>12</v>
      </c>
      <c r="L33" s="463">
        <f>AG30</f>
        <v>25</v>
      </c>
      <c r="M33" s="464" t="s">
        <v>0</v>
      </c>
      <c r="N33" s="465">
        <f>AI30</f>
        <v>20</v>
      </c>
      <c r="O33" s="587"/>
      <c r="P33" s="589"/>
      <c r="Q33" s="591"/>
      <c r="R33" s="599"/>
      <c r="S33" s="600"/>
      <c r="T33" s="601"/>
    </row>
    <row r="34" spans="2:48" ht="35.1" customHeight="1" thickBot="1" x14ac:dyDescent="0.3">
      <c r="B34" s="603"/>
      <c r="C34" s="463">
        <f>H29</f>
        <v>17</v>
      </c>
      <c r="D34" s="464" t="s">
        <v>0</v>
      </c>
      <c r="E34" s="465">
        <f>F29</f>
        <v>25</v>
      </c>
      <c r="F34" s="608"/>
      <c r="G34" s="609"/>
      <c r="H34" s="610"/>
      <c r="I34" s="463">
        <f>AJ27</f>
        <v>25</v>
      </c>
      <c r="J34" s="464" t="s">
        <v>0</v>
      </c>
      <c r="K34" s="465">
        <f>AL27</f>
        <v>19</v>
      </c>
      <c r="L34" s="463">
        <f>AJ30</f>
        <v>20</v>
      </c>
      <c r="M34" s="464" t="s">
        <v>0</v>
      </c>
      <c r="N34" s="465">
        <f>AL30</f>
        <v>25</v>
      </c>
      <c r="O34" s="587"/>
      <c r="P34" s="589"/>
      <c r="Q34" s="591"/>
      <c r="R34" s="599"/>
      <c r="S34" s="600"/>
      <c r="T34" s="601"/>
    </row>
    <row r="35" spans="2:48" ht="35.1" customHeight="1" thickBot="1" x14ac:dyDescent="0.3">
      <c r="B35" s="603"/>
      <c r="C35" s="463">
        <f>H30</f>
        <v>0</v>
      </c>
      <c r="D35" s="464" t="s">
        <v>0</v>
      </c>
      <c r="E35" s="465">
        <f>F30</f>
        <v>0</v>
      </c>
      <c r="F35" s="608"/>
      <c r="G35" s="609"/>
      <c r="H35" s="610"/>
      <c r="I35" s="463">
        <v>0</v>
      </c>
      <c r="J35" s="460" t="s">
        <v>0</v>
      </c>
      <c r="K35" s="465">
        <v>0</v>
      </c>
      <c r="L35" s="463">
        <v>0</v>
      </c>
      <c r="M35" s="464" t="s">
        <v>0</v>
      </c>
      <c r="N35" s="465">
        <v>0</v>
      </c>
      <c r="O35" s="587">
        <f>L36+I36+C36</f>
        <v>137</v>
      </c>
      <c r="P35" s="589" t="s">
        <v>0</v>
      </c>
      <c r="Q35" s="591">
        <f>N36+K36+E36</f>
        <v>122</v>
      </c>
      <c r="R35" s="599"/>
      <c r="S35" s="600"/>
      <c r="T35" s="601"/>
      <c r="AV35" s="46"/>
    </row>
    <row r="36" spans="2:48" ht="35.1" customHeight="1" thickBot="1" x14ac:dyDescent="0.3">
      <c r="B36" s="604"/>
      <c r="C36" s="472">
        <f>SUM(C33:C35)</f>
        <v>42</v>
      </c>
      <c r="D36" s="473" t="s">
        <v>0</v>
      </c>
      <c r="E36" s="474">
        <f>SUM(E33:E35)</f>
        <v>46</v>
      </c>
      <c r="F36" s="611"/>
      <c r="G36" s="612"/>
      <c r="H36" s="613"/>
      <c r="I36" s="472">
        <f>SUM(I33:I35)</f>
        <v>50</v>
      </c>
      <c r="J36" s="460" t="s">
        <v>0</v>
      </c>
      <c r="K36" s="474">
        <f>SUM(K33:K35)</f>
        <v>31</v>
      </c>
      <c r="L36" s="472">
        <f>SUM(L33:L35)</f>
        <v>45</v>
      </c>
      <c r="M36" s="473" t="s">
        <v>0</v>
      </c>
      <c r="N36" s="474">
        <f>SUM(N33:N35)</f>
        <v>45</v>
      </c>
      <c r="O36" s="592"/>
      <c r="P36" s="593"/>
      <c r="Q36" s="594"/>
      <c r="R36" s="599"/>
      <c r="S36" s="600"/>
      <c r="T36" s="601"/>
      <c r="AV36" s="477"/>
    </row>
    <row r="37" spans="2:48" ht="35.1" customHeight="1" thickBot="1" x14ac:dyDescent="0.3">
      <c r="B37" s="574" t="str">
        <f>'seznam družstev ŽAČKY U16'!B18</f>
        <v>TJ Sokol Frýdek-Místek B</v>
      </c>
      <c r="C37" s="479">
        <f>K27</f>
        <v>0</v>
      </c>
      <c r="D37" s="482" t="s">
        <v>0</v>
      </c>
      <c r="E37" s="481">
        <f>I27</f>
        <v>2</v>
      </c>
      <c r="F37" s="479">
        <f>K32</f>
        <v>0</v>
      </c>
      <c r="G37" s="482" t="s">
        <v>0</v>
      </c>
      <c r="H37" s="481">
        <f>I32</f>
        <v>2</v>
      </c>
      <c r="I37" s="605"/>
      <c r="J37" s="606"/>
      <c r="K37" s="607"/>
      <c r="L37" s="479">
        <f>AF28</f>
        <v>0</v>
      </c>
      <c r="M37" s="482" t="s">
        <v>0</v>
      </c>
      <c r="N37" s="481">
        <f>AD28</f>
        <v>2</v>
      </c>
      <c r="O37" s="586">
        <f>L37+F37+C37</f>
        <v>0</v>
      </c>
      <c r="P37" s="588" t="s">
        <v>0</v>
      </c>
      <c r="Q37" s="590">
        <f>N37+H37+E37</f>
        <v>6</v>
      </c>
      <c r="R37" s="599">
        <f>O37</f>
        <v>0</v>
      </c>
      <c r="S37" s="600">
        <f>O40/Q40</f>
        <v>0.67333333333333334</v>
      </c>
      <c r="T37" s="601">
        <v>4</v>
      </c>
      <c r="AV37" s="477"/>
    </row>
    <row r="38" spans="2:48" ht="35.1" customHeight="1" thickBot="1" x14ac:dyDescent="0.3">
      <c r="B38" s="575"/>
      <c r="C38" s="463">
        <f>K28</f>
        <v>15</v>
      </c>
      <c r="D38" s="464" t="s">
        <v>0</v>
      </c>
      <c r="E38" s="465">
        <f>I28</f>
        <v>25</v>
      </c>
      <c r="F38" s="463">
        <f>K33</f>
        <v>12</v>
      </c>
      <c r="G38" s="464" t="s">
        <v>0</v>
      </c>
      <c r="H38" s="465">
        <f>I33</f>
        <v>25</v>
      </c>
      <c r="I38" s="608"/>
      <c r="J38" s="609"/>
      <c r="K38" s="610"/>
      <c r="L38" s="463">
        <f>AI28</f>
        <v>15</v>
      </c>
      <c r="M38" s="464" t="s">
        <v>0</v>
      </c>
      <c r="N38" s="465">
        <f>AG28</f>
        <v>25</v>
      </c>
      <c r="O38" s="587"/>
      <c r="P38" s="589"/>
      <c r="Q38" s="591"/>
      <c r="R38" s="599"/>
      <c r="S38" s="600"/>
      <c r="T38" s="601"/>
      <c r="AV38" s="46"/>
    </row>
    <row r="39" spans="2:48" ht="35.1" customHeight="1" thickBot="1" x14ac:dyDescent="0.3">
      <c r="B39" s="575"/>
      <c r="C39" s="463">
        <f>K29</f>
        <v>21</v>
      </c>
      <c r="D39" s="464" t="s">
        <v>0</v>
      </c>
      <c r="E39" s="465">
        <f>I29</f>
        <v>25</v>
      </c>
      <c r="F39" s="463">
        <f>K34</f>
        <v>19</v>
      </c>
      <c r="G39" s="464" t="s">
        <v>0</v>
      </c>
      <c r="H39" s="465">
        <f>I34</f>
        <v>25</v>
      </c>
      <c r="I39" s="608"/>
      <c r="J39" s="609"/>
      <c r="K39" s="610"/>
      <c r="L39" s="463">
        <f>AL28</f>
        <v>19</v>
      </c>
      <c r="M39" s="464" t="s">
        <v>0</v>
      </c>
      <c r="N39" s="465">
        <f>AJ28</f>
        <v>25</v>
      </c>
      <c r="O39" s="587"/>
      <c r="P39" s="589"/>
      <c r="Q39" s="591"/>
      <c r="R39" s="599"/>
      <c r="S39" s="600"/>
      <c r="T39" s="601"/>
      <c r="AV39" s="46"/>
    </row>
    <row r="40" spans="2:48" ht="35.1" customHeight="1" thickBot="1" x14ac:dyDescent="0.3">
      <c r="B40" s="575"/>
      <c r="C40" s="463">
        <f>K30</f>
        <v>0</v>
      </c>
      <c r="D40" s="464" t="s">
        <v>0</v>
      </c>
      <c r="E40" s="465">
        <f>I30</f>
        <v>0</v>
      </c>
      <c r="F40" s="463">
        <f>K35</f>
        <v>0</v>
      </c>
      <c r="G40" s="464" t="s">
        <v>0</v>
      </c>
      <c r="H40" s="465">
        <f>I35</f>
        <v>0</v>
      </c>
      <c r="I40" s="608"/>
      <c r="J40" s="609"/>
      <c r="K40" s="610"/>
      <c r="L40" s="463">
        <v>0</v>
      </c>
      <c r="M40" s="464" t="s">
        <v>0</v>
      </c>
      <c r="N40" s="465">
        <v>0</v>
      </c>
      <c r="O40" s="587">
        <f>L41+F41+C41</f>
        <v>101</v>
      </c>
      <c r="P40" s="589" t="s">
        <v>0</v>
      </c>
      <c r="Q40" s="591">
        <f>N41+H41+E41</f>
        <v>150</v>
      </c>
      <c r="R40" s="599"/>
      <c r="S40" s="600"/>
      <c r="T40" s="601"/>
      <c r="AV40" s="46"/>
    </row>
    <row r="41" spans="2:48" ht="35.1" customHeight="1" thickBot="1" x14ac:dyDescent="0.3">
      <c r="B41" s="576"/>
      <c r="C41" s="472">
        <f>SUM(C38:C40)</f>
        <v>36</v>
      </c>
      <c r="D41" s="473" t="s">
        <v>0</v>
      </c>
      <c r="E41" s="474">
        <f>SUM(E38:E40)</f>
        <v>50</v>
      </c>
      <c r="F41" s="472">
        <f>SUM(F38:F40)</f>
        <v>31</v>
      </c>
      <c r="G41" s="473" t="s">
        <v>0</v>
      </c>
      <c r="H41" s="474">
        <f>SUM(H38:H40)</f>
        <v>50</v>
      </c>
      <c r="I41" s="611"/>
      <c r="J41" s="612"/>
      <c r="K41" s="613"/>
      <c r="L41" s="472">
        <f>SUM(L38:L40)</f>
        <v>34</v>
      </c>
      <c r="M41" s="473" t="s">
        <v>0</v>
      </c>
      <c r="N41" s="474">
        <f>SUM(N38:N40)</f>
        <v>50</v>
      </c>
      <c r="O41" s="592"/>
      <c r="P41" s="593"/>
      <c r="Q41" s="594"/>
      <c r="R41" s="599"/>
      <c r="S41" s="600"/>
      <c r="T41" s="601"/>
      <c r="AV41" s="46"/>
    </row>
    <row r="42" spans="2:48" ht="35.1" customHeight="1" thickBot="1" x14ac:dyDescent="0.3">
      <c r="B42" s="574" t="str">
        <f>'seznam družstev ŽAČKY U16'!B22</f>
        <v>Vsetín-Berušky</v>
      </c>
      <c r="C42" s="479">
        <f>N27</f>
        <v>2</v>
      </c>
      <c r="D42" s="482" t="s">
        <v>0</v>
      </c>
      <c r="E42" s="481">
        <f>L27</f>
        <v>0</v>
      </c>
      <c r="F42" s="479">
        <f>N32</f>
        <v>1</v>
      </c>
      <c r="G42" s="482" t="s">
        <v>0</v>
      </c>
      <c r="H42" s="481">
        <f>L32</f>
        <v>1</v>
      </c>
      <c r="I42" s="479">
        <f>N37</f>
        <v>2</v>
      </c>
      <c r="J42" s="482" t="s">
        <v>0</v>
      </c>
      <c r="K42" s="481">
        <f>L37</f>
        <v>0</v>
      </c>
      <c r="L42" s="605"/>
      <c r="M42" s="606"/>
      <c r="N42" s="607"/>
      <c r="O42" s="586">
        <f>I42+F42+C42</f>
        <v>5</v>
      </c>
      <c r="P42" s="588" t="s">
        <v>0</v>
      </c>
      <c r="Q42" s="590">
        <f>K42+H42+E42</f>
        <v>1</v>
      </c>
      <c r="R42" s="599">
        <f>O42</f>
        <v>5</v>
      </c>
      <c r="S42" s="600">
        <f>O45/Q45</f>
        <v>1.2719298245614035</v>
      </c>
      <c r="T42" s="601">
        <v>1</v>
      </c>
      <c r="AV42" s="46"/>
    </row>
    <row r="43" spans="2:48" ht="35.1" customHeight="1" thickBot="1" x14ac:dyDescent="0.3">
      <c r="B43" s="575"/>
      <c r="C43" s="463">
        <f>N28</f>
        <v>25</v>
      </c>
      <c r="D43" s="464" t="s">
        <v>0</v>
      </c>
      <c r="E43" s="465">
        <f>L28</f>
        <v>22</v>
      </c>
      <c r="F43" s="463">
        <f>N33</f>
        <v>20</v>
      </c>
      <c r="G43" s="464" t="s">
        <v>0</v>
      </c>
      <c r="H43" s="465">
        <f>L33</f>
        <v>25</v>
      </c>
      <c r="I43" s="463">
        <f>N38</f>
        <v>25</v>
      </c>
      <c r="J43" s="464" t="s">
        <v>0</v>
      </c>
      <c r="K43" s="465">
        <f>L38</f>
        <v>15</v>
      </c>
      <c r="L43" s="608"/>
      <c r="M43" s="609"/>
      <c r="N43" s="610"/>
      <c r="O43" s="587"/>
      <c r="P43" s="589"/>
      <c r="Q43" s="591"/>
      <c r="R43" s="599"/>
      <c r="S43" s="600"/>
      <c r="T43" s="601"/>
      <c r="AV43" s="46"/>
    </row>
    <row r="44" spans="2:48" ht="35.1" customHeight="1" thickBot="1" x14ac:dyDescent="0.3">
      <c r="B44" s="575"/>
      <c r="C44" s="463">
        <f>N29</f>
        <v>25</v>
      </c>
      <c r="D44" s="464" t="s">
        <v>0</v>
      </c>
      <c r="E44" s="465">
        <f>L29</f>
        <v>13</v>
      </c>
      <c r="F44" s="463">
        <f>N34</f>
        <v>25</v>
      </c>
      <c r="G44" s="464" t="s">
        <v>0</v>
      </c>
      <c r="H44" s="465">
        <f>L34</f>
        <v>20</v>
      </c>
      <c r="I44" s="463">
        <f>N39</f>
        <v>25</v>
      </c>
      <c r="J44" s="464" t="s">
        <v>0</v>
      </c>
      <c r="K44" s="465">
        <f>L39</f>
        <v>19</v>
      </c>
      <c r="L44" s="608"/>
      <c r="M44" s="609"/>
      <c r="N44" s="610"/>
      <c r="O44" s="587"/>
      <c r="P44" s="589"/>
      <c r="Q44" s="591"/>
      <c r="R44" s="599"/>
      <c r="S44" s="600"/>
      <c r="T44" s="601"/>
      <c r="AV44" s="46"/>
    </row>
    <row r="45" spans="2:48" ht="35.1" customHeight="1" thickBot="1" x14ac:dyDescent="0.3">
      <c r="B45" s="575"/>
      <c r="C45" s="463">
        <f>N30</f>
        <v>0</v>
      </c>
      <c r="D45" s="464" t="s">
        <v>0</v>
      </c>
      <c r="E45" s="465">
        <f>L30</f>
        <v>0</v>
      </c>
      <c r="F45" s="463">
        <f>N35</f>
        <v>0</v>
      </c>
      <c r="G45" s="464" t="s">
        <v>0</v>
      </c>
      <c r="H45" s="465">
        <f>L35</f>
        <v>0</v>
      </c>
      <c r="I45" s="463">
        <f>N40</f>
        <v>0</v>
      </c>
      <c r="J45" s="464" t="s">
        <v>0</v>
      </c>
      <c r="K45" s="465">
        <f>L40</f>
        <v>0</v>
      </c>
      <c r="L45" s="608"/>
      <c r="M45" s="609"/>
      <c r="N45" s="610"/>
      <c r="O45" s="587">
        <f>I46+F46+C46</f>
        <v>145</v>
      </c>
      <c r="P45" s="589" t="s">
        <v>0</v>
      </c>
      <c r="Q45" s="591">
        <f>K46+H46+E46</f>
        <v>114</v>
      </c>
      <c r="R45" s="599"/>
      <c r="S45" s="600"/>
      <c r="T45" s="601"/>
      <c r="AV45" s="46"/>
    </row>
    <row r="46" spans="2:48" ht="35.1" customHeight="1" thickBot="1" x14ac:dyDescent="0.3">
      <c r="B46" s="576"/>
      <c r="C46" s="472">
        <f>SUM(C43:C45)</f>
        <v>50</v>
      </c>
      <c r="D46" s="473" t="s">
        <v>0</v>
      </c>
      <c r="E46" s="474">
        <f>SUM(E43:E45)</f>
        <v>35</v>
      </c>
      <c r="F46" s="472">
        <f>SUM(F43:F45)</f>
        <v>45</v>
      </c>
      <c r="G46" s="473" t="s">
        <v>0</v>
      </c>
      <c r="H46" s="474">
        <f>SUM(H43:H45)</f>
        <v>45</v>
      </c>
      <c r="I46" s="472">
        <f>SUM(I43:I45)</f>
        <v>50</v>
      </c>
      <c r="J46" s="473" t="s">
        <v>0</v>
      </c>
      <c r="K46" s="474">
        <f>SUM(K43:K45)</f>
        <v>34</v>
      </c>
      <c r="L46" s="611"/>
      <c r="M46" s="612"/>
      <c r="N46" s="613"/>
      <c r="O46" s="592"/>
      <c r="P46" s="593"/>
      <c r="Q46" s="594"/>
      <c r="R46" s="599"/>
      <c r="S46" s="600"/>
      <c r="T46" s="601"/>
      <c r="AV46" s="46"/>
    </row>
    <row r="47" spans="2:48" ht="35.1" customHeight="1" thickBot="1" x14ac:dyDescent="0.3">
      <c r="AV47" s="46"/>
    </row>
    <row r="48" spans="2:48" ht="35.1" customHeight="1" thickBot="1" x14ac:dyDescent="0.35">
      <c r="B48" s="625" t="s">
        <v>86</v>
      </c>
      <c r="C48" s="568" t="str">
        <f>B50</f>
        <v>VK Kylešovice-KYLEŠOVKY</v>
      </c>
      <c r="D48" s="569"/>
      <c r="E48" s="569"/>
      <c r="F48" s="569" t="str">
        <f>B55</f>
        <v>Vyškov</v>
      </c>
      <c r="G48" s="569"/>
      <c r="H48" s="569"/>
      <c r="I48" s="569" t="str">
        <f>B60</f>
        <v>TJ Frenštát pod Radh.</v>
      </c>
      <c r="J48" s="569"/>
      <c r="K48" s="569"/>
      <c r="L48" s="569" t="str">
        <f>B65</f>
        <v>Volejbal Ostrava</v>
      </c>
      <c r="M48" s="569"/>
      <c r="N48" s="569"/>
      <c r="O48" s="572" t="s">
        <v>1</v>
      </c>
      <c r="P48" s="569"/>
      <c r="Q48" s="573"/>
      <c r="R48" s="574" t="s">
        <v>3</v>
      </c>
      <c r="S48" s="595" t="s">
        <v>4</v>
      </c>
      <c r="T48" s="595" t="s">
        <v>5</v>
      </c>
      <c r="Z48" s="448" t="s">
        <v>105</v>
      </c>
      <c r="AA48" s="186" t="s">
        <v>93</v>
      </c>
      <c r="AB48" s="125"/>
      <c r="AC48" s="125"/>
      <c r="AD48" s="632" t="s">
        <v>1</v>
      </c>
      <c r="AE48" s="633"/>
      <c r="AF48" s="634"/>
      <c r="AG48" s="632" t="s">
        <v>8</v>
      </c>
      <c r="AH48" s="633"/>
      <c r="AI48" s="634"/>
      <c r="AJ48" s="632" t="s">
        <v>9</v>
      </c>
      <c r="AK48" s="633"/>
      <c r="AL48" s="634"/>
      <c r="AM48" s="436" t="s">
        <v>2</v>
      </c>
      <c r="AN48" s="435"/>
      <c r="AO48" s="183" t="s">
        <v>2</v>
      </c>
      <c r="AP48" s="449" t="s">
        <v>106</v>
      </c>
      <c r="AQ48" s="450" t="s">
        <v>14</v>
      </c>
      <c r="AR48" s="451" t="s">
        <v>59</v>
      </c>
      <c r="AV48" s="46"/>
    </row>
    <row r="49" spans="2:48" ht="35.1" customHeight="1" thickBot="1" x14ac:dyDescent="0.35">
      <c r="B49" s="626"/>
      <c r="C49" s="570"/>
      <c r="D49" s="571"/>
      <c r="E49" s="571"/>
      <c r="F49" s="571"/>
      <c r="G49" s="571"/>
      <c r="H49" s="571"/>
      <c r="I49" s="571"/>
      <c r="J49" s="571"/>
      <c r="K49" s="571"/>
      <c r="L49" s="571"/>
      <c r="M49" s="571"/>
      <c r="N49" s="571"/>
      <c r="O49" s="596" t="s">
        <v>2</v>
      </c>
      <c r="P49" s="597"/>
      <c r="Q49" s="598"/>
      <c r="R49" s="576"/>
      <c r="S49" s="595"/>
      <c r="T49" s="595"/>
      <c r="Z49" s="478">
        <v>13</v>
      </c>
      <c r="AA49" s="19" t="str">
        <f>B50</f>
        <v>VK Kylešovice-KYLEŠOVKY</v>
      </c>
      <c r="AB49" s="20" t="s">
        <v>6</v>
      </c>
      <c r="AC49" s="21" t="str">
        <f>B65</f>
        <v>Volejbal Ostrava</v>
      </c>
      <c r="AD49" s="19">
        <v>1</v>
      </c>
      <c r="AE49" s="20" t="s">
        <v>0</v>
      </c>
      <c r="AF49" s="24">
        <v>1</v>
      </c>
      <c r="AG49" s="19">
        <v>20</v>
      </c>
      <c r="AH49" s="20" t="s">
        <v>0</v>
      </c>
      <c r="AI49" s="24">
        <v>25</v>
      </c>
      <c r="AJ49" s="19">
        <v>25</v>
      </c>
      <c r="AK49" s="20" t="s">
        <v>0</v>
      </c>
      <c r="AL49" s="24">
        <v>20</v>
      </c>
      <c r="AM49" s="54">
        <f>AJ49+AG49</f>
        <v>45</v>
      </c>
      <c r="AN49" s="55" t="s">
        <v>0</v>
      </c>
      <c r="AO49" s="56">
        <f>AL49+AI49</f>
        <v>45</v>
      </c>
      <c r="AP49" s="189"/>
      <c r="AQ49" s="136"/>
      <c r="AR49" s="136"/>
      <c r="AV49" s="46"/>
    </row>
    <row r="50" spans="2:48" ht="35.1" customHeight="1" thickBot="1" x14ac:dyDescent="0.35">
      <c r="B50" s="574" t="str">
        <f>'seznam družstev ŽAČKY U16'!B11</f>
        <v>VK Kylešovice-KYLEŠOVKY</v>
      </c>
      <c r="C50" s="616"/>
      <c r="D50" s="617"/>
      <c r="E50" s="618"/>
      <c r="F50" s="454">
        <f>AD52</f>
        <v>2</v>
      </c>
      <c r="G50" s="455" t="s">
        <v>0</v>
      </c>
      <c r="H50" s="456">
        <f>AF52</f>
        <v>0</v>
      </c>
      <c r="I50" s="454">
        <f>AF54</f>
        <v>2</v>
      </c>
      <c r="J50" s="455" t="s">
        <v>0</v>
      </c>
      <c r="K50" s="456">
        <f>AD54</f>
        <v>0</v>
      </c>
      <c r="L50" s="454">
        <f>AD49</f>
        <v>1</v>
      </c>
      <c r="M50" s="455" t="s">
        <v>0</v>
      </c>
      <c r="N50" s="456">
        <f>AF49</f>
        <v>1</v>
      </c>
      <c r="O50" s="586">
        <f>F50+I50+L50</f>
        <v>5</v>
      </c>
      <c r="P50" s="588" t="s">
        <v>0</v>
      </c>
      <c r="Q50" s="590">
        <f>H50+K50+N50</f>
        <v>1</v>
      </c>
      <c r="R50" s="599">
        <f>O50</f>
        <v>5</v>
      </c>
      <c r="S50" s="600">
        <f>O53/Q53</f>
        <v>1.2831858407079646</v>
      </c>
      <c r="T50" s="601">
        <v>2</v>
      </c>
      <c r="Z50" s="457">
        <v>14</v>
      </c>
      <c r="AA50" s="28" t="str">
        <f>B55</f>
        <v>Vyškov</v>
      </c>
      <c r="AB50" s="29" t="s">
        <v>6</v>
      </c>
      <c r="AC50" s="30" t="str">
        <f>B60</f>
        <v>TJ Frenštát pod Radh.</v>
      </c>
      <c r="AD50" s="28">
        <v>2</v>
      </c>
      <c r="AE50" s="29" t="s">
        <v>0</v>
      </c>
      <c r="AF50" s="31">
        <v>0</v>
      </c>
      <c r="AG50" s="28">
        <v>25</v>
      </c>
      <c r="AH50" s="29" t="s">
        <v>0</v>
      </c>
      <c r="AI50" s="31">
        <v>16</v>
      </c>
      <c r="AJ50" s="28">
        <v>25</v>
      </c>
      <c r="AK50" s="29" t="s">
        <v>0</v>
      </c>
      <c r="AL50" s="31">
        <v>13</v>
      </c>
      <c r="AM50" s="19">
        <f t="shared" ref="AM50:AM54" si="3">AJ50+AG50</f>
        <v>50</v>
      </c>
      <c r="AN50" s="29" t="s">
        <v>0</v>
      </c>
      <c r="AO50" s="24">
        <f t="shared" ref="AO50:AO54" si="4">AL50+AI50</f>
        <v>29</v>
      </c>
      <c r="AP50" s="190"/>
      <c r="AQ50" s="143"/>
      <c r="AR50" s="143"/>
      <c r="AV50" s="46"/>
    </row>
    <row r="51" spans="2:48" ht="35.1" customHeight="1" thickBot="1" x14ac:dyDescent="0.35">
      <c r="B51" s="575"/>
      <c r="C51" s="619"/>
      <c r="D51" s="620"/>
      <c r="E51" s="621"/>
      <c r="F51" s="459">
        <f>AG52</f>
        <v>25</v>
      </c>
      <c r="G51" s="460" t="s">
        <v>0</v>
      </c>
      <c r="H51" s="461">
        <f>AI52</f>
        <v>21</v>
      </c>
      <c r="I51" s="459">
        <f>AI54</f>
        <v>25</v>
      </c>
      <c r="J51" s="462" t="s">
        <v>0</v>
      </c>
      <c r="K51" s="461">
        <f>AG54</f>
        <v>13</v>
      </c>
      <c r="L51" s="459">
        <f>AG49</f>
        <v>20</v>
      </c>
      <c r="M51" s="460" t="s">
        <v>0</v>
      </c>
      <c r="N51" s="461">
        <f>AI49</f>
        <v>25</v>
      </c>
      <c r="O51" s="587"/>
      <c r="P51" s="589"/>
      <c r="Q51" s="591"/>
      <c r="R51" s="599"/>
      <c r="S51" s="600"/>
      <c r="T51" s="601"/>
      <c r="Z51" s="457">
        <v>15</v>
      </c>
      <c r="AA51" s="28" t="str">
        <f>B65</f>
        <v>Volejbal Ostrava</v>
      </c>
      <c r="AB51" s="29" t="s">
        <v>6</v>
      </c>
      <c r="AC51" s="30" t="str">
        <f>B60</f>
        <v>TJ Frenštát pod Radh.</v>
      </c>
      <c r="AD51" s="28">
        <v>2</v>
      </c>
      <c r="AE51" s="29" t="s">
        <v>0</v>
      </c>
      <c r="AF51" s="31">
        <v>0</v>
      </c>
      <c r="AG51" s="28">
        <v>25</v>
      </c>
      <c r="AH51" s="29" t="s">
        <v>0</v>
      </c>
      <c r="AI51" s="31">
        <v>12</v>
      </c>
      <c r="AJ51" s="28">
        <v>25</v>
      </c>
      <c r="AK51" s="29" t="s">
        <v>0</v>
      </c>
      <c r="AL51" s="31">
        <v>18</v>
      </c>
      <c r="AM51" s="19">
        <f t="shared" si="3"/>
        <v>50</v>
      </c>
      <c r="AN51" s="29" t="s">
        <v>0</v>
      </c>
      <c r="AO51" s="24">
        <f t="shared" si="4"/>
        <v>30</v>
      </c>
      <c r="AP51" s="190"/>
      <c r="AQ51" s="143"/>
      <c r="AR51" s="143"/>
    </row>
    <row r="52" spans="2:48" ht="35.1" customHeight="1" thickBot="1" x14ac:dyDescent="0.35">
      <c r="B52" s="575"/>
      <c r="C52" s="619"/>
      <c r="D52" s="620"/>
      <c r="E52" s="621"/>
      <c r="F52" s="463">
        <f>AJ52</f>
        <v>25</v>
      </c>
      <c r="G52" s="464" t="s">
        <v>0</v>
      </c>
      <c r="H52" s="465">
        <f>AL52</f>
        <v>13</v>
      </c>
      <c r="I52" s="463">
        <f>AL54</f>
        <v>25</v>
      </c>
      <c r="J52" s="466" t="s">
        <v>0</v>
      </c>
      <c r="K52" s="465">
        <f>AJ54</f>
        <v>21</v>
      </c>
      <c r="L52" s="463">
        <f>AJ49</f>
        <v>25</v>
      </c>
      <c r="M52" s="464" t="s">
        <v>0</v>
      </c>
      <c r="N52" s="465">
        <f>AL49</f>
        <v>20</v>
      </c>
      <c r="O52" s="587"/>
      <c r="P52" s="589"/>
      <c r="Q52" s="591"/>
      <c r="R52" s="599"/>
      <c r="S52" s="600"/>
      <c r="T52" s="601"/>
      <c r="Z52" s="457">
        <v>16</v>
      </c>
      <c r="AA52" s="28" t="str">
        <f>B50</f>
        <v>VK Kylešovice-KYLEŠOVKY</v>
      </c>
      <c r="AB52" s="29" t="s">
        <v>6</v>
      </c>
      <c r="AC52" s="30" t="str">
        <f>B55</f>
        <v>Vyškov</v>
      </c>
      <c r="AD52" s="28">
        <v>2</v>
      </c>
      <c r="AE52" s="29" t="s">
        <v>0</v>
      </c>
      <c r="AF52" s="31">
        <v>0</v>
      </c>
      <c r="AG52" s="28">
        <v>25</v>
      </c>
      <c r="AH52" s="29" t="s">
        <v>0</v>
      </c>
      <c r="AI52" s="31">
        <v>21</v>
      </c>
      <c r="AJ52" s="28">
        <v>25</v>
      </c>
      <c r="AK52" s="29" t="s">
        <v>0</v>
      </c>
      <c r="AL52" s="31">
        <v>13</v>
      </c>
      <c r="AM52" s="19">
        <f t="shared" si="3"/>
        <v>50</v>
      </c>
      <c r="AN52" s="29" t="s">
        <v>0</v>
      </c>
      <c r="AO52" s="24">
        <f t="shared" si="4"/>
        <v>34</v>
      </c>
      <c r="AP52" s="190"/>
      <c r="AQ52" s="143"/>
      <c r="AR52" s="143"/>
    </row>
    <row r="53" spans="2:48" ht="35.1" customHeight="1" thickBot="1" x14ac:dyDescent="0.35">
      <c r="B53" s="575"/>
      <c r="C53" s="619"/>
      <c r="D53" s="620"/>
      <c r="E53" s="621"/>
      <c r="F53" s="467">
        <v>0</v>
      </c>
      <c r="G53" s="466" t="s">
        <v>0</v>
      </c>
      <c r="H53" s="468">
        <v>0</v>
      </c>
      <c r="I53" s="467">
        <v>0</v>
      </c>
      <c r="J53" s="466" t="s">
        <v>0</v>
      </c>
      <c r="K53" s="468">
        <v>0</v>
      </c>
      <c r="L53" s="467">
        <v>0</v>
      </c>
      <c r="M53" s="466" t="s">
        <v>0</v>
      </c>
      <c r="N53" s="468">
        <v>0</v>
      </c>
      <c r="O53" s="587">
        <f>F54+I54+L54</f>
        <v>145</v>
      </c>
      <c r="P53" s="589" t="s">
        <v>0</v>
      </c>
      <c r="Q53" s="591">
        <f>H54+K54+N54</f>
        <v>113</v>
      </c>
      <c r="R53" s="599"/>
      <c r="S53" s="600"/>
      <c r="T53" s="601"/>
      <c r="Z53" s="457">
        <v>17</v>
      </c>
      <c r="AA53" s="28" t="str">
        <f>B55</f>
        <v>Vyškov</v>
      </c>
      <c r="AB53" s="29" t="s">
        <v>6</v>
      </c>
      <c r="AC53" s="30" t="str">
        <f>B65</f>
        <v>Volejbal Ostrava</v>
      </c>
      <c r="AD53" s="28">
        <v>0</v>
      </c>
      <c r="AE53" s="29" t="s">
        <v>0</v>
      </c>
      <c r="AF53" s="31">
        <v>2</v>
      </c>
      <c r="AG53" s="28">
        <v>19</v>
      </c>
      <c r="AH53" s="29" t="s">
        <v>0</v>
      </c>
      <c r="AI53" s="31">
        <v>25</v>
      </c>
      <c r="AJ53" s="28">
        <v>14</v>
      </c>
      <c r="AK53" s="29" t="s">
        <v>0</v>
      </c>
      <c r="AL53" s="31">
        <v>25</v>
      </c>
      <c r="AM53" s="19">
        <f t="shared" si="3"/>
        <v>33</v>
      </c>
      <c r="AN53" s="29" t="s">
        <v>0</v>
      </c>
      <c r="AO53" s="24">
        <f t="shared" si="4"/>
        <v>50</v>
      </c>
      <c r="AP53" s="190"/>
      <c r="AQ53" s="143"/>
      <c r="AR53" s="143"/>
    </row>
    <row r="54" spans="2:48" ht="35.1" customHeight="1" thickBot="1" x14ac:dyDescent="0.35">
      <c r="B54" s="576"/>
      <c r="C54" s="622"/>
      <c r="D54" s="623"/>
      <c r="E54" s="624"/>
      <c r="F54" s="469">
        <f>SUM(F51:F53)</f>
        <v>50</v>
      </c>
      <c r="G54" s="470" t="s">
        <v>0</v>
      </c>
      <c r="H54" s="471">
        <f>SUM(H51:H53)</f>
        <v>34</v>
      </c>
      <c r="I54" s="469">
        <f>SUM(I51:I53)</f>
        <v>50</v>
      </c>
      <c r="J54" s="470" t="s">
        <v>0</v>
      </c>
      <c r="K54" s="471">
        <f>SUM(K51:K53)</f>
        <v>34</v>
      </c>
      <c r="L54" s="469">
        <f>SUM(L51:L53)</f>
        <v>45</v>
      </c>
      <c r="M54" s="470" t="s">
        <v>0</v>
      </c>
      <c r="N54" s="471">
        <f>SUM(N51:N53)</f>
        <v>45</v>
      </c>
      <c r="O54" s="592"/>
      <c r="P54" s="593"/>
      <c r="Q54" s="594"/>
      <c r="R54" s="599"/>
      <c r="S54" s="600"/>
      <c r="T54" s="601"/>
      <c r="Z54" s="475">
        <v>18</v>
      </c>
      <c r="AA54" s="35" t="str">
        <f>B60</f>
        <v>TJ Frenštát pod Radh.</v>
      </c>
      <c r="AB54" s="36" t="s">
        <v>6</v>
      </c>
      <c r="AC54" s="37" t="str">
        <f>B50</f>
        <v>VK Kylešovice-KYLEŠOVKY</v>
      </c>
      <c r="AD54" s="35">
        <v>0</v>
      </c>
      <c r="AE54" s="36" t="s">
        <v>0</v>
      </c>
      <c r="AF54" s="40">
        <v>2</v>
      </c>
      <c r="AG54" s="35">
        <v>13</v>
      </c>
      <c r="AH54" s="36" t="s">
        <v>0</v>
      </c>
      <c r="AI54" s="40">
        <v>25</v>
      </c>
      <c r="AJ54" s="35">
        <v>21</v>
      </c>
      <c r="AK54" s="36" t="s">
        <v>0</v>
      </c>
      <c r="AL54" s="40">
        <v>25</v>
      </c>
      <c r="AM54" s="483">
        <f t="shared" si="3"/>
        <v>34</v>
      </c>
      <c r="AN54" s="36" t="s">
        <v>0</v>
      </c>
      <c r="AO54" s="484">
        <f t="shared" si="4"/>
        <v>50</v>
      </c>
      <c r="AP54" s="190"/>
      <c r="AQ54" s="143"/>
      <c r="AR54" s="143"/>
    </row>
    <row r="55" spans="2:48" ht="35.1" customHeight="1" thickBot="1" x14ac:dyDescent="0.3">
      <c r="B55" s="602" t="str">
        <f>'seznam družstev ŽAČKY U16'!B14</f>
        <v>Vyškov</v>
      </c>
      <c r="C55" s="454">
        <f>H50</f>
        <v>0</v>
      </c>
      <c r="D55" s="455" t="s">
        <v>0</v>
      </c>
      <c r="E55" s="456">
        <f>F50</f>
        <v>2</v>
      </c>
      <c r="F55" s="616"/>
      <c r="G55" s="617"/>
      <c r="H55" s="618"/>
      <c r="I55" s="454">
        <f>AD50</f>
        <v>2</v>
      </c>
      <c r="J55" s="455" t="s">
        <v>0</v>
      </c>
      <c r="K55" s="456">
        <f>AF50</f>
        <v>0</v>
      </c>
      <c r="L55" s="454">
        <f>AD53</f>
        <v>0</v>
      </c>
      <c r="M55" s="455" t="s">
        <v>0</v>
      </c>
      <c r="N55" s="456">
        <f>AF53</f>
        <v>2</v>
      </c>
      <c r="O55" s="586">
        <f>L55+I55+C55</f>
        <v>2</v>
      </c>
      <c r="P55" s="588" t="s">
        <v>0</v>
      </c>
      <c r="Q55" s="590">
        <f>N55+K55+E55</f>
        <v>4</v>
      </c>
      <c r="R55" s="599">
        <f>O55</f>
        <v>2</v>
      </c>
      <c r="S55" s="600">
        <f>O58/Q58</f>
        <v>0.90697674418604646</v>
      </c>
      <c r="T55" s="601">
        <v>3</v>
      </c>
    </row>
    <row r="56" spans="2:48" ht="35.1" customHeight="1" thickBot="1" x14ac:dyDescent="0.3">
      <c r="B56" s="603"/>
      <c r="C56" s="459">
        <f>H51</f>
        <v>21</v>
      </c>
      <c r="D56" s="460" t="s">
        <v>0</v>
      </c>
      <c r="E56" s="461">
        <f>F51</f>
        <v>25</v>
      </c>
      <c r="F56" s="619"/>
      <c r="G56" s="620"/>
      <c r="H56" s="621"/>
      <c r="I56" s="459">
        <f>AG50</f>
        <v>25</v>
      </c>
      <c r="J56" s="462" t="s">
        <v>0</v>
      </c>
      <c r="K56" s="461">
        <f>AI50</f>
        <v>16</v>
      </c>
      <c r="L56" s="459">
        <f>AG53</f>
        <v>19</v>
      </c>
      <c r="M56" s="460" t="s">
        <v>0</v>
      </c>
      <c r="N56" s="461">
        <f>AI53</f>
        <v>25</v>
      </c>
      <c r="O56" s="587"/>
      <c r="P56" s="589"/>
      <c r="Q56" s="591"/>
      <c r="R56" s="599"/>
      <c r="S56" s="600"/>
      <c r="T56" s="601"/>
    </row>
    <row r="57" spans="2:48" ht="35.1" customHeight="1" thickBot="1" x14ac:dyDescent="0.3">
      <c r="B57" s="603"/>
      <c r="C57" s="463">
        <f>H52</f>
        <v>13</v>
      </c>
      <c r="D57" s="464" t="s">
        <v>0</v>
      </c>
      <c r="E57" s="465">
        <f>F52</f>
        <v>25</v>
      </c>
      <c r="F57" s="619"/>
      <c r="G57" s="620"/>
      <c r="H57" s="621"/>
      <c r="I57" s="463">
        <f>AJ50</f>
        <v>25</v>
      </c>
      <c r="J57" s="464" t="s">
        <v>0</v>
      </c>
      <c r="K57" s="465">
        <f>AL50</f>
        <v>13</v>
      </c>
      <c r="L57" s="463">
        <f>AJ53</f>
        <v>14</v>
      </c>
      <c r="M57" s="464" t="s">
        <v>0</v>
      </c>
      <c r="N57" s="465">
        <f>AL53</f>
        <v>25</v>
      </c>
      <c r="O57" s="587"/>
      <c r="P57" s="589"/>
      <c r="Q57" s="591"/>
      <c r="R57" s="599"/>
      <c r="S57" s="600"/>
      <c r="T57" s="601"/>
    </row>
    <row r="58" spans="2:48" ht="35.1" customHeight="1" thickBot="1" x14ac:dyDescent="0.3">
      <c r="B58" s="603"/>
      <c r="C58" s="463">
        <f>H53</f>
        <v>0</v>
      </c>
      <c r="D58" s="464" t="s">
        <v>0</v>
      </c>
      <c r="E58" s="465">
        <f>F53</f>
        <v>0</v>
      </c>
      <c r="F58" s="619"/>
      <c r="G58" s="620"/>
      <c r="H58" s="621"/>
      <c r="I58" s="463">
        <v>0</v>
      </c>
      <c r="J58" s="460" t="s">
        <v>0</v>
      </c>
      <c r="K58" s="465">
        <v>0</v>
      </c>
      <c r="L58" s="463">
        <v>0</v>
      </c>
      <c r="M58" s="464" t="s">
        <v>0</v>
      </c>
      <c r="N58" s="465">
        <v>0</v>
      </c>
      <c r="O58" s="587">
        <f>L59+I59+C59</f>
        <v>117</v>
      </c>
      <c r="P58" s="589" t="s">
        <v>0</v>
      </c>
      <c r="Q58" s="591">
        <f>N59+K59+E59</f>
        <v>129</v>
      </c>
      <c r="R58" s="599"/>
      <c r="S58" s="600"/>
      <c r="T58" s="601"/>
    </row>
    <row r="59" spans="2:48" ht="35.1" customHeight="1" thickBot="1" x14ac:dyDescent="0.3">
      <c r="B59" s="604"/>
      <c r="C59" s="472">
        <f>SUM(C56:C58)</f>
        <v>34</v>
      </c>
      <c r="D59" s="473" t="s">
        <v>0</v>
      </c>
      <c r="E59" s="474">
        <f>SUM(E56:E58)</f>
        <v>50</v>
      </c>
      <c r="F59" s="622"/>
      <c r="G59" s="623"/>
      <c r="H59" s="624"/>
      <c r="I59" s="472">
        <f>SUM(I56:I58)</f>
        <v>50</v>
      </c>
      <c r="J59" s="460" t="s">
        <v>0</v>
      </c>
      <c r="K59" s="474">
        <f>SUM(K56:K58)</f>
        <v>29</v>
      </c>
      <c r="L59" s="472">
        <f>SUM(L56:L58)</f>
        <v>33</v>
      </c>
      <c r="M59" s="473" t="s">
        <v>0</v>
      </c>
      <c r="N59" s="474">
        <f>SUM(N56:N58)</f>
        <v>50</v>
      </c>
      <c r="O59" s="592"/>
      <c r="P59" s="593"/>
      <c r="Q59" s="594"/>
      <c r="R59" s="599"/>
      <c r="S59" s="600"/>
      <c r="T59" s="601"/>
    </row>
    <row r="60" spans="2:48" ht="35.1" customHeight="1" thickBot="1" x14ac:dyDescent="0.3">
      <c r="B60" s="574" t="str">
        <f>'seznam družstev ŽAČKY U16'!B17</f>
        <v>TJ Frenštát pod Radh.</v>
      </c>
      <c r="C60" s="454">
        <f>K50</f>
        <v>0</v>
      </c>
      <c r="D60" s="455" t="s">
        <v>0</v>
      </c>
      <c r="E60" s="456">
        <f>I50</f>
        <v>2</v>
      </c>
      <c r="F60" s="454">
        <f>K55</f>
        <v>0</v>
      </c>
      <c r="G60" s="455" t="s">
        <v>0</v>
      </c>
      <c r="H60" s="456">
        <f>I55</f>
        <v>2</v>
      </c>
      <c r="I60" s="616"/>
      <c r="J60" s="617"/>
      <c r="K60" s="618"/>
      <c r="L60" s="454">
        <f>AF51</f>
        <v>0</v>
      </c>
      <c r="M60" s="455" t="s">
        <v>0</v>
      </c>
      <c r="N60" s="456">
        <f>AD51</f>
        <v>2</v>
      </c>
      <c r="O60" s="586">
        <f>L60+F60+C60</f>
        <v>0</v>
      </c>
      <c r="P60" s="588" t="s">
        <v>0</v>
      </c>
      <c r="Q60" s="590">
        <f>N60+H60+E60</f>
        <v>6</v>
      </c>
      <c r="R60" s="599">
        <f>O60</f>
        <v>0</v>
      </c>
      <c r="S60" s="600">
        <f>O63/Q63</f>
        <v>0.62</v>
      </c>
      <c r="T60" s="601">
        <v>4</v>
      </c>
    </row>
    <row r="61" spans="2:48" ht="35.1" customHeight="1" thickBot="1" x14ac:dyDescent="0.3">
      <c r="B61" s="575"/>
      <c r="C61" s="459">
        <f>K51</f>
        <v>13</v>
      </c>
      <c r="D61" s="460" t="s">
        <v>0</v>
      </c>
      <c r="E61" s="461">
        <f>I51</f>
        <v>25</v>
      </c>
      <c r="F61" s="459">
        <f>K56</f>
        <v>16</v>
      </c>
      <c r="G61" s="460" t="s">
        <v>0</v>
      </c>
      <c r="H61" s="461">
        <f>I56</f>
        <v>25</v>
      </c>
      <c r="I61" s="619"/>
      <c r="J61" s="620"/>
      <c r="K61" s="621"/>
      <c r="L61" s="459">
        <f>AI51</f>
        <v>12</v>
      </c>
      <c r="M61" s="460" t="s">
        <v>0</v>
      </c>
      <c r="N61" s="461">
        <f>AG51</f>
        <v>25</v>
      </c>
      <c r="O61" s="587"/>
      <c r="P61" s="589"/>
      <c r="Q61" s="591"/>
      <c r="R61" s="599"/>
      <c r="S61" s="600"/>
      <c r="T61" s="601"/>
    </row>
    <row r="62" spans="2:48" ht="35.1" customHeight="1" thickBot="1" x14ac:dyDescent="0.3">
      <c r="B62" s="575"/>
      <c r="C62" s="463">
        <f>K52</f>
        <v>21</v>
      </c>
      <c r="D62" s="464" t="s">
        <v>0</v>
      </c>
      <c r="E62" s="465">
        <f>I52</f>
        <v>25</v>
      </c>
      <c r="F62" s="463">
        <f>K57</f>
        <v>13</v>
      </c>
      <c r="G62" s="464" t="s">
        <v>0</v>
      </c>
      <c r="H62" s="465">
        <f>I57</f>
        <v>25</v>
      </c>
      <c r="I62" s="619"/>
      <c r="J62" s="620"/>
      <c r="K62" s="621"/>
      <c r="L62" s="463">
        <f>AL51</f>
        <v>18</v>
      </c>
      <c r="M62" s="464" t="s">
        <v>0</v>
      </c>
      <c r="N62" s="465">
        <f>AJ51</f>
        <v>25</v>
      </c>
      <c r="O62" s="587"/>
      <c r="P62" s="589"/>
      <c r="Q62" s="591"/>
      <c r="R62" s="599"/>
      <c r="S62" s="600"/>
      <c r="T62" s="601"/>
    </row>
    <row r="63" spans="2:48" ht="35.1" customHeight="1" thickBot="1" x14ac:dyDescent="0.3">
      <c r="B63" s="575"/>
      <c r="C63" s="463">
        <f>K53</f>
        <v>0</v>
      </c>
      <c r="D63" s="464" t="s">
        <v>0</v>
      </c>
      <c r="E63" s="465">
        <f>I53</f>
        <v>0</v>
      </c>
      <c r="F63" s="463">
        <f>K58</f>
        <v>0</v>
      </c>
      <c r="G63" s="464" t="s">
        <v>0</v>
      </c>
      <c r="H63" s="465">
        <f>I58</f>
        <v>0</v>
      </c>
      <c r="I63" s="619"/>
      <c r="J63" s="620"/>
      <c r="K63" s="621"/>
      <c r="L63" s="463">
        <v>0</v>
      </c>
      <c r="M63" s="464" t="s">
        <v>0</v>
      </c>
      <c r="N63" s="465">
        <v>0</v>
      </c>
      <c r="O63" s="587">
        <f>L64+F64+C64</f>
        <v>93</v>
      </c>
      <c r="P63" s="589" t="s">
        <v>0</v>
      </c>
      <c r="Q63" s="591">
        <f>N64+H64+E64</f>
        <v>150</v>
      </c>
      <c r="R63" s="599"/>
      <c r="S63" s="600"/>
      <c r="T63" s="601"/>
    </row>
    <row r="64" spans="2:48" ht="35.1" customHeight="1" thickBot="1" x14ac:dyDescent="0.3">
      <c r="B64" s="576"/>
      <c r="C64" s="472">
        <f>SUM(C61:C63)</f>
        <v>34</v>
      </c>
      <c r="D64" s="473" t="s">
        <v>0</v>
      </c>
      <c r="E64" s="474">
        <f>SUM(E61:E63)</f>
        <v>50</v>
      </c>
      <c r="F64" s="472">
        <f>SUM(F61:F63)</f>
        <v>29</v>
      </c>
      <c r="G64" s="473" t="s">
        <v>0</v>
      </c>
      <c r="H64" s="474">
        <f>SUM(H61:H63)</f>
        <v>50</v>
      </c>
      <c r="I64" s="622"/>
      <c r="J64" s="623"/>
      <c r="K64" s="624"/>
      <c r="L64" s="472">
        <f>SUM(L61:L63)</f>
        <v>30</v>
      </c>
      <c r="M64" s="473" t="s">
        <v>0</v>
      </c>
      <c r="N64" s="474">
        <f>SUM(N61:N63)</f>
        <v>50</v>
      </c>
      <c r="O64" s="592"/>
      <c r="P64" s="593"/>
      <c r="Q64" s="594"/>
      <c r="R64" s="599"/>
      <c r="S64" s="600"/>
      <c r="T64" s="601"/>
    </row>
    <row r="65" spans="1:44" ht="35.1" customHeight="1" thickBot="1" x14ac:dyDescent="0.3">
      <c r="B65" s="574" t="str">
        <f>'seznam družstev ŽAČKY U16'!B19</f>
        <v>Volejbal Ostrava</v>
      </c>
      <c r="C65" s="454">
        <f>N50</f>
        <v>1</v>
      </c>
      <c r="D65" s="455" t="s">
        <v>0</v>
      </c>
      <c r="E65" s="456">
        <f>L50</f>
        <v>1</v>
      </c>
      <c r="F65" s="454">
        <f>N55</f>
        <v>2</v>
      </c>
      <c r="G65" s="455" t="s">
        <v>0</v>
      </c>
      <c r="H65" s="456">
        <f>L55</f>
        <v>0</v>
      </c>
      <c r="I65" s="454">
        <f>N60</f>
        <v>2</v>
      </c>
      <c r="J65" s="455" t="s">
        <v>0</v>
      </c>
      <c r="K65" s="456">
        <f>L60</f>
        <v>0</v>
      </c>
      <c r="L65" s="616"/>
      <c r="M65" s="617"/>
      <c r="N65" s="618"/>
      <c r="O65" s="586">
        <f>I65+F65+C65</f>
        <v>5</v>
      </c>
      <c r="P65" s="588" t="s">
        <v>0</v>
      </c>
      <c r="Q65" s="590">
        <f>K65+H65+E65</f>
        <v>1</v>
      </c>
      <c r="R65" s="599">
        <f>O65</f>
        <v>5</v>
      </c>
      <c r="S65" s="600">
        <f>O68/Q68</f>
        <v>1.3425925925925926</v>
      </c>
      <c r="T65" s="601">
        <v>1</v>
      </c>
    </row>
    <row r="66" spans="1:44" ht="35.1" customHeight="1" thickBot="1" x14ac:dyDescent="0.3">
      <c r="B66" s="575"/>
      <c r="C66" s="459">
        <f>N51</f>
        <v>25</v>
      </c>
      <c r="D66" s="460" t="s">
        <v>0</v>
      </c>
      <c r="E66" s="461">
        <f>L51</f>
        <v>20</v>
      </c>
      <c r="F66" s="459">
        <f>N56</f>
        <v>25</v>
      </c>
      <c r="G66" s="460" t="s">
        <v>0</v>
      </c>
      <c r="H66" s="461">
        <f>L56</f>
        <v>19</v>
      </c>
      <c r="I66" s="459">
        <f>N61</f>
        <v>25</v>
      </c>
      <c r="J66" s="460" t="s">
        <v>0</v>
      </c>
      <c r="K66" s="461">
        <f>L61</f>
        <v>12</v>
      </c>
      <c r="L66" s="619"/>
      <c r="M66" s="620"/>
      <c r="N66" s="621"/>
      <c r="O66" s="587"/>
      <c r="P66" s="589"/>
      <c r="Q66" s="591"/>
      <c r="R66" s="599"/>
      <c r="S66" s="600"/>
      <c r="T66" s="601"/>
    </row>
    <row r="67" spans="1:44" ht="35.1" customHeight="1" thickBot="1" x14ac:dyDescent="0.3">
      <c r="B67" s="575"/>
      <c r="C67" s="463">
        <f>N52</f>
        <v>20</v>
      </c>
      <c r="D67" s="464" t="s">
        <v>0</v>
      </c>
      <c r="E67" s="465">
        <f>L52</f>
        <v>25</v>
      </c>
      <c r="F67" s="463">
        <f>N57</f>
        <v>25</v>
      </c>
      <c r="G67" s="464" t="s">
        <v>0</v>
      </c>
      <c r="H67" s="465">
        <f>L57</f>
        <v>14</v>
      </c>
      <c r="I67" s="463">
        <f>N62</f>
        <v>25</v>
      </c>
      <c r="J67" s="464" t="s">
        <v>0</v>
      </c>
      <c r="K67" s="465">
        <f>L62</f>
        <v>18</v>
      </c>
      <c r="L67" s="619"/>
      <c r="M67" s="620"/>
      <c r="N67" s="621"/>
      <c r="O67" s="587"/>
      <c r="P67" s="589"/>
      <c r="Q67" s="591"/>
      <c r="R67" s="599"/>
      <c r="S67" s="600"/>
      <c r="T67" s="601"/>
    </row>
    <row r="68" spans="1:44" ht="35.1" customHeight="1" thickBot="1" x14ac:dyDescent="0.3">
      <c r="B68" s="575"/>
      <c r="C68" s="463">
        <f>N53</f>
        <v>0</v>
      </c>
      <c r="D68" s="464" t="s">
        <v>0</v>
      </c>
      <c r="E68" s="465">
        <f>L53</f>
        <v>0</v>
      </c>
      <c r="F68" s="463">
        <f>N58</f>
        <v>0</v>
      </c>
      <c r="G68" s="464" t="s">
        <v>0</v>
      </c>
      <c r="H68" s="465">
        <f>L58</f>
        <v>0</v>
      </c>
      <c r="I68" s="463">
        <f>N63</f>
        <v>0</v>
      </c>
      <c r="J68" s="464" t="s">
        <v>0</v>
      </c>
      <c r="K68" s="465">
        <f>L63</f>
        <v>0</v>
      </c>
      <c r="L68" s="619"/>
      <c r="M68" s="620"/>
      <c r="N68" s="621"/>
      <c r="O68" s="587">
        <f>I69+F69+C69</f>
        <v>145</v>
      </c>
      <c r="P68" s="589" t="s">
        <v>0</v>
      </c>
      <c r="Q68" s="591">
        <f>K69+H69+E69</f>
        <v>108</v>
      </c>
      <c r="R68" s="599"/>
      <c r="S68" s="600"/>
      <c r="T68" s="601"/>
    </row>
    <row r="69" spans="1:44" ht="35.1" customHeight="1" thickBot="1" x14ac:dyDescent="0.3">
      <c r="B69" s="576"/>
      <c r="C69" s="472">
        <f>SUM(C66:C68)</f>
        <v>45</v>
      </c>
      <c r="D69" s="473" t="s">
        <v>0</v>
      </c>
      <c r="E69" s="474">
        <f>SUM(E66:E68)</f>
        <v>45</v>
      </c>
      <c r="F69" s="472">
        <f>SUM(F66:F68)</f>
        <v>50</v>
      </c>
      <c r="G69" s="473" t="s">
        <v>0</v>
      </c>
      <c r="H69" s="474">
        <f>SUM(H66:H68)</f>
        <v>33</v>
      </c>
      <c r="I69" s="472">
        <f>SUM(I66:I68)</f>
        <v>50</v>
      </c>
      <c r="J69" s="473" t="s">
        <v>0</v>
      </c>
      <c r="K69" s="474">
        <f>SUM(K66:K68)</f>
        <v>30</v>
      </c>
      <c r="L69" s="622"/>
      <c r="M69" s="623"/>
      <c r="N69" s="624"/>
      <c r="O69" s="592"/>
      <c r="P69" s="593"/>
      <c r="Q69" s="594"/>
      <c r="R69" s="599"/>
      <c r="S69" s="600"/>
      <c r="T69" s="601"/>
    </row>
    <row r="70" spans="1:44" ht="35.1" customHeight="1" thickBot="1" x14ac:dyDescent="0.45">
      <c r="R70" s="15"/>
    </row>
    <row r="71" spans="1:44" ht="35.1" customHeight="1" thickBot="1" x14ac:dyDescent="0.3">
      <c r="A71" s="158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60"/>
      <c r="AE71" s="158"/>
    </row>
    <row r="72" spans="1:44" ht="35.1" customHeight="1" thickBot="1" x14ac:dyDescent="0.35">
      <c r="A72" s="158"/>
      <c r="B72" s="614" t="s">
        <v>87</v>
      </c>
      <c r="C72" s="568" t="str">
        <f>B74</f>
        <v xml:space="preserve">VO Slezská Orlice </v>
      </c>
      <c r="D72" s="569"/>
      <c r="E72" s="569"/>
      <c r="F72" s="569" t="str">
        <f>B79</f>
        <v>VK Raškovice A</v>
      </c>
      <c r="G72" s="569"/>
      <c r="H72" s="569"/>
      <c r="I72" s="569" t="str">
        <f>B84</f>
        <v>VAM Olomouc B</v>
      </c>
      <c r="J72" s="569"/>
      <c r="K72" s="569"/>
      <c r="L72" s="569" t="str">
        <f>B89</f>
        <v>Vsetín-Bubliny</v>
      </c>
      <c r="M72" s="569"/>
      <c r="N72" s="569"/>
      <c r="O72" s="572" t="s">
        <v>1</v>
      </c>
      <c r="P72" s="569"/>
      <c r="Q72" s="573"/>
      <c r="R72" s="574" t="s">
        <v>3</v>
      </c>
      <c r="S72" s="595" t="s">
        <v>4</v>
      </c>
      <c r="T72" s="595" t="s">
        <v>5</v>
      </c>
      <c r="Z72" s="485" t="s">
        <v>105</v>
      </c>
      <c r="AA72" s="187" t="s">
        <v>94</v>
      </c>
      <c r="AB72" s="125"/>
      <c r="AC72" s="125"/>
      <c r="AD72" s="632" t="s">
        <v>1</v>
      </c>
      <c r="AE72" s="633"/>
      <c r="AF72" s="634"/>
      <c r="AG72" s="632" t="s">
        <v>8</v>
      </c>
      <c r="AH72" s="633"/>
      <c r="AI72" s="634"/>
      <c r="AJ72" s="632" t="s">
        <v>9</v>
      </c>
      <c r="AK72" s="633"/>
      <c r="AL72" s="634"/>
      <c r="AM72" s="436" t="s">
        <v>2</v>
      </c>
      <c r="AN72" s="435"/>
      <c r="AO72" s="183" t="s">
        <v>2</v>
      </c>
      <c r="AP72" s="449" t="s">
        <v>106</v>
      </c>
      <c r="AQ72" s="450" t="s">
        <v>14</v>
      </c>
      <c r="AR72" s="451" t="s">
        <v>59</v>
      </c>
    </row>
    <row r="73" spans="1:44" ht="35.1" customHeight="1" thickBot="1" x14ac:dyDescent="0.35">
      <c r="A73" s="174"/>
      <c r="B73" s="615"/>
      <c r="C73" s="570"/>
      <c r="D73" s="571"/>
      <c r="E73" s="571"/>
      <c r="F73" s="571"/>
      <c r="G73" s="571"/>
      <c r="H73" s="571"/>
      <c r="I73" s="571"/>
      <c r="J73" s="571"/>
      <c r="K73" s="571"/>
      <c r="L73" s="571"/>
      <c r="M73" s="571"/>
      <c r="N73" s="571"/>
      <c r="O73" s="596" t="s">
        <v>2</v>
      </c>
      <c r="P73" s="597"/>
      <c r="Q73" s="598"/>
      <c r="R73" s="576"/>
      <c r="S73" s="595"/>
      <c r="T73" s="595"/>
      <c r="Z73" s="478">
        <v>13</v>
      </c>
      <c r="AA73" s="19" t="str">
        <f>B74</f>
        <v xml:space="preserve">VO Slezská Orlice </v>
      </c>
      <c r="AB73" s="20" t="s">
        <v>6</v>
      </c>
      <c r="AC73" s="21" t="str">
        <f>B89</f>
        <v>Vsetín-Bubliny</v>
      </c>
      <c r="AD73" s="19">
        <v>0</v>
      </c>
      <c r="AE73" s="20" t="s">
        <v>0</v>
      </c>
      <c r="AF73" s="24">
        <v>2</v>
      </c>
      <c r="AG73" s="19">
        <v>13</v>
      </c>
      <c r="AH73" s="20" t="s">
        <v>0</v>
      </c>
      <c r="AI73" s="24">
        <v>25</v>
      </c>
      <c r="AJ73" s="19">
        <v>13</v>
      </c>
      <c r="AK73" s="20" t="s">
        <v>0</v>
      </c>
      <c r="AL73" s="24">
        <v>25</v>
      </c>
      <c r="AM73" s="25">
        <f>AJ73+AG73</f>
        <v>26</v>
      </c>
      <c r="AN73" s="20" t="s">
        <v>0</v>
      </c>
      <c r="AO73" s="21">
        <f>AL73+AI73</f>
        <v>50</v>
      </c>
      <c r="AP73" s="164"/>
      <c r="AQ73" s="136"/>
      <c r="AR73" s="136"/>
    </row>
    <row r="74" spans="1:44" ht="35.1" customHeight="1" thickBot="1" x14ac:dyDescent="0.35">
      <c r="A74" s="174"/>
      <c r="B74" s="574" t="str">
        <f>'seznam družstev ŽAČKY U16'!B6</f>
        <v xml:space="preserve">VO Slezská Orlice </v>
      </c>
      <c r="C74" s="635"/>
      <c r="D74" s="636"/>
      <c r="E74" s="637"/>
      <c r="F74" s="454">
        <f>AD76</f>
        <v>0</v>
      </c>
      <c r="G74" s="455" t="s">
        <v>0</v>
      </c>
      <c r="H74" s="456">
        <f>AF76</f>
        <v>2</v>
      </c>
      <c r="I74" s="454">
        <f>AF78</f>
        <v>1</v>
      </c>
      <c r="J74" s="455" t="s">
        <v>0</v>
      </c>
      <c r="K74" s="456">
        <f>AD78</f>
        <v>1</v>
      </c>
      <c r="L74" s="454">
        <f>AD73</f>
        <v>0</v>
      </c>
      <c r="M74" s="455" t="s">
        <v>0</v>
      </c>
      <c r="N74" s="456">
        <f>AF73</f>
        <v>2</v>
      </c>
      <c r="O74" s="586">
        <f>F74+I74+L74</f>
        <v>1</v>
      </c>
      <c r="P74" s="588" t="s">
        <v>0</v>
      </c>
      <c r="Q74" s="590">
        <f>H74+K74+N74</f>
        <v>5</v>
      </c>
      <c r="R74" s="599">
        <f>O74</f>
        <v>1</v>
      </c>
      <c r="S74" s="600">
        <f>O77/Q77</f>
        <v>0.67808219178082196</v>
      </c>
      <c r="T74" s="601">
        <v>4</v>
      </c>
      <c r="Z74" s="457">
        <v>14</v>
      </c>
      <c r="AA74" s="28" t="str">
        <f>B79</f>
        <v>VK Raškovice A</v>
      </c>
      <c r="AB74" s="29" t="s">
        <v>6</v>
      </c>
      <c r="AC74" s="30" t="str">
        <f>B84</f>
        <v>VAM Olomouc B</v>
      </c>
      <c r="AD74" s="28">
        <v>2</v>
      </c>
      <c r="AE74" s="29" t="s">
        <v>0</v>
      </c>
      <c r="AF74" s="31">
        <v>0</v>
      </c>
      <c r="AG74" s="28">
        <v>25</v>
      </c>
      <c r="AH74" s="29" t="s">
        <v>0</v>
      </c>
      <c r="AI74" s="31">
        <v>18</v>
      </c>
      <c r="AJ74" s="28">
        <v>25</v>
      </c>
      <c r="AK74" s="29" t="s">
        <v>0</v>
      </c>
      <c r="AL74" s="31">
        <v>15</v>
      </c>
      <c r="AM74" s="25">
        <f t="shared" ref="AM74:AM78" si="5">AJ74+AG74</f>
        <v>50</v>
      </c>
      <c r="AN74" s="29" t="s">
        <v>0</v>
      </c>
      <c r="AO74" s="21">
        <f t="shared" ref="AO74:AO78" si="6">AL74+AI74</f>
        <v>33</v>
      </c>
      <c r="AP74" s="165"/>
      <c r="AQ74" s="143"/>
      <c r="AR74" s="143"/>
    </row>
    <row r="75" spans="1:44" ht="35.1" customHeight="1" thickBot="1" x14ac:dyDescent="0.35">
      <c r="A75" s="16"/>
      <c r="B75" s="575"/>
      <c r="C75" s="638"/>
      <c r="D75" s="639"/>
      <c r="E75" s="640"/>
      <c r="F75" s="459">
        <f>AG76</f>
        <v>14</v>
      </c>
      <c r="G75" s="460" t="s">
        <v>0</v>
      </c>
      <c r="H75" s="461">
        <f>AI76</f>
        <v>25</v>
      </c>
      <c r="I75" s="459">
        <f>AI78</f>
        <v>22</v>
      </c>
      <c r="J75" s="462" t="s">
        <v>0</v>
      </c>
      <c r="K75" s="461">
        <f>AG78</f>
        <v>25</v>
      </c>
      <c r="L75" s="459">
        <f>AG73</f>
        <v>13</v>
      </c>
      <c r="M75" s="460" t="s">
        <v>0</v>
      </c>
      <c r="N75" s="461">
        <f>AI73</f>
        <v>25</v>
      </c>
      <c r="O75" s="587"/>
      <c r="P75" s="589"/>
      <c r="Q75" s="591"/>
      <c r="R75" s="599"/>
      <c r="S75" s="600"/>
      <c r="T75" s="601"/>
      <c r="Z75" s="457">
        <v>15</v>
      </c>
      <c r="AA75" s="28" t="str">
        <f>B89</f>
        <v>Vsetín-Bubliny</v>
      </c>
      <c r="AB75" s="29" t="s">
        <v>6</v>
      </c>
      <c r="AC75" s="30" t="str">
        <f>B84</f>
        <v>VAM Olomouc B</v>
      </c>
      <c r="AD75" s="28">
        <v>2</v>
      </c>
      <c r="AE75" s="29" t="s">
        <v>0</v>
      </c>
      <c r="AF75" s="31">
        <v>0</v>
      </c>
      <c r="AG75" s="28">
        <v>25</v>
      </c>
      <c r="AH75" s="29" t="s">
        <v>0</v>
      </c>
      <c r="AI75" s="31">
        <v>16</v>
      </c>
      <c r="AJ75" s="28">
        <v>25</v>
      </c>
      <c r="AK75" s="29" t="s">
        <v>0</v>
      </c>
      <c r="AL75" s="31">
        <v>18</v>
      </c>
      <c r="AM75" s="25">
        <f t="shared" si="5"/>
        <v>50</v>
      </c>
      <c r="AN75" s="29" t="s">
        <v>0</v>
      </c>
      <c r="AO75" s="21">
        <f t="shared" si="6"/>
        <v>34</v>
      </c>
      <c r="AP75" s="165"/>
      <c r="AQ75" s="143"/>
      <c r="AR75" s="143"/>
    </row>
    <row r="76" spans="1:44" ht="35.1" customHeight="1" thickBot="1" x14ac:dyDescent="0.35">
      <c r="A76" s="16"/>
      <c r="B76" s="575"/>
      <c r="C76" s="638"/>
      <c r="D76" s="639"/>
      <c r="E76" s="640"/>
      <c r="F76" s="463">
        <f>AJ76</f>
        <v>12</v>
      </c>
      <c r="G76" s="464" t="s">
        <v>0</v>
      </c>
      <c r="H76" s="465">
        <f>AL76</f>
        <v>25</v>
      </c>
      <c r="I76" s="463">
        <f>AL78</f>
        <v>25</v>
      </c>
      <c r="J76" s="466" t="s">
        <v>0</v>
      </c>
      <c r="K76" s="465">
        <f>AJ78</f>
        <v>21</v>
      </c>
      <c r="L76" s="463">
        <f>AJ73</f>
        <v>13</v>
      </c>
      <c r="M76" s="464" t="s">
        <v>0</v>
      </c>
      <c r="N76" s="465">
        <f>AL73</f>
        <v>25</v>
      </c>
      <c r="O76" s="587"/>
      <c r="P76" s="589"/>
      <c r="Q76" s="591"/>
      <c r="R76" s="599"/>
      <c r="S76" s="600"/>
      <c r="T76" s="601"/>
      <c r="Z76" s="457">
        <v>16</v>
      </c>
      <c r="AA76" s="28" t="str">
        <f>B74</f>
        <v xml:space="preserve">VO Slezská Orlice </v>
      </c>
      <c r="AB76" s="29" t="s">
        <v>6</v>
      </c>
      <c r="AC76" s="30" t="str">
        <f>B79</f>
        <v>VK Raškovice A</v>
      </c>
      <c r="AD76" s="28">
        <v>0</v>
      </c>
      <c r="AE76" s="29" t="s">
        <v>0</v>
      </c>
      <c r="AF76" s="31">
        <v>2</v>
      </c>
      <c r="AG76" s="28">
        <v>14</v>
      </c>
      <c r="AH76" s="29" t="s">
        <v>0</v>
      </c>
      <c r="AI76" s="31">
        <v>25</v>
      </c>
      <c r="AJ76" s="28">
        <v>12</v>
      </c>
      <c r="AK76" s="29" t="s">
        <v>0</v>
      </c>
      <c r="AL76" s="31">
        <v>25</v>
      </c>
      <c r="AM76" s="25">
        <f t="shared" si="5"/>
        <v>26</v>
      </c>
      <c r="AN76" s="29" t="s">
        <v>0</v>
      </c>
      <c r="AO76" s="21">
        <f t="shared" si="6"/>
        <v>50</v>
      </c>
      <c r="AP76" s="165"/>
      <c r="AQ76" s="143"/>
      <c r="AR76" s="143"/>
    </row>
    <row r="77" spans="1:44" ht="35.1" customHeight="1" thickBot="1" x14ac:dyDescent="0.35">
      <c r="A77" s="16"/>
      <c r="B77" s="575"/>
      <c r="C77" s="638"/>
      <c r="D77" s="639"/>
      <c r="E77" s="640"/>
      <c r="F77" s="467">
        <v>0</v>
      </c>
      <c r="G77" s="466" t="s">
        <v>0</v>
      </c>
      <c r="H77" s="468">
        <v>0</v>
      </c>
      <c r="I77" s="467">
        <v>0</v>
      </c>
      <c r="J77" s="466" t="s">
        <v>0</v>
      </c>
      <c r="K77" s="468">
        <v>0</v>
      </c>
      <c r="L77" s="467">
        <v>0</v>
      </c>
      <c r="M77" s="466" t="s">
        <v>0</v>
      </c>
      <c r="N77" s="468">
        <v>0</v>
      </c>
      <c r="O77" s="587">
        <f>F78+I78+L78</f>
        <v>99</v>
      </c>
      <c r="P77" s="589" t="s">
        <v>0</v>
      </c>
      <c r="Q77" s="591">
        <f>H78+K78+N78</f>
        <v>146</v>
      </c>
      <c r="R77" s="599"/>
      <c r="S77" s="600"/>
      <c r="T77" s="601"/>
      <c r="Z77" s="457">
        <v>17</v>
      </c>
      <c r="AA77" s="28" t="str">
        <f>B79</f>
        <v>VK Raškovice A</v>
      </c>
      <c r="AB77" s="29" t="s">
        <v>6</v>
      </c>
      <c r="AC77" s="30" t="str">
        <f>B89</f>
        <v>Vsetín-Bubliny</v>
      </c>
      <c r="AD77" s="28">
        <v>2</v>
      </c>
      <c r="AE77" s="29" t="s">
        <v>0</v>
      </c>
      <c r="AF77" s="31">
        <v>0</v>
      </c>
      <c r="AG77" s="28">
        <v>25</v>
      </c>
      <c r="AH77" s="29" t="s">
        <v>0</v>
      </c>
      <c r="AI77" s="31">
        <v>21</v>
      </c>
      <c r="AJ77" s="28">
        <v>25</v>
      </c>
      <c r="AK77" s="29" t="s">
        <v>0</v>
      </c>
      <c r="AL77" s="31">
        <v>14</v>
      </c>
      <c r="AM77" s="25">
        <f t="shared" si="5"/>
        <v>50</v>
      </c>
      <c r="AN77" s="29" t="s">
        <v>0</v>
      </c>
      <c r="AO77" s="21">
        <f t="shared" si="6"/>
        <v>35</v>
      </c>
      <c r="AP77" s="165"/>
      <c r="AQ77" s="143"/>
      <c r="AR77" s="143"/>
    </row>
    <row r="78" spans="1:44" ht="35.1" customHeight="1" thickBot="1" x14ac:dyDescent="0.35">
      <c r="A78" s="16"/>
      <c r="B78" s="576"/>
      <c r="C78" s="641"/>
      <c r="D78" s="642"/>
      <c r="E78" s="643"/>
      <c r="F78" s="469">
        <f>SUM(F75:F77)</f>
        <v>26</v>
      </c>
      <c r="G78" s="470" t="s">
        <v>0</v>
      </c>
      <c r="H78" s="471">
        <f>SUM(H75:H77)</f>
        <v>50</v>
      </c>
      <c r="I78" s="469">
        <f>SUM(I75:I77)</f>
        <v>47</v>
      </c>
      <c r="J78" s="470" t="s">
        <v>0</v>
      </c>
      <c r="K78" s="471">
        <f>SUM(K75:K77)</f>
        <v>46</v>
      </c>
      <c r="L78" s="469">
        <f>SUM(L75:L77)</f>
        <v>26</v>
      </c>
      <c r="M78" s="470" t="s">
        <v>0</v>
      </c>
      <c r="N78" s="471">
        <f>SUM(N75:N77)</f>
        <v>50</v>
      </c>
      <c r="O78" s="592"/>
      <c r="P78" s="593"/>
      <c r="Q78" s="594"/>
      <c r="R78" s="599"/>
      <c r="S78" s="600"/>
      <c r="T78" s="601"/>
      <c r="Z78" s="475">
        <v>18</v>
      </c>
      <c r="AA78" s="35" t="str">
        <f>B84</f>
        <v>VAM Olomouc B</v>
      </c>
      <c r="AB78" s="36" t="s">
        <v>6</v>
      </c>
      <c r="AC78" s="37" t="str">
        <f>B74</f>
        <v xml:space="preserve">VO Slezská Orlice </v>
      </c>
      <c r="AD78" s="35">
        <v>1</v>
      </c>
      <c r="AE78" s="36" t="s">
        <v>0</v>
      </c>
      <c r="AF78" s="40">
        <v>1</v>
      </c>
      <c r="AG78" s="35">
        <v>25</v>
      </c>
      <c r="AH78" s="36" t="s">
        <v>0</v>
      </c>
      <c r="AI78" s="40">
        <v>22</v>
      </c>
      <c r="AJ78" s="35">
        <v>21</v>
      </c>
      <c r="AK78" s="36" t="s">
        <v>0</v>
      </c>
      <c r="AL78" s="40">
        <v>25</v>
      </c>
      <c r="AM78" s="25">
        <f t="shared" si="5"/>
        <v>46</v>
      </c>
      <c r="AN78" s="36" t="s">
        <v>0</v>
      </c>
      <c r="AO78" s="21">
        <f t="shared" si="6"/>
        <v>47</v>
      </c>
      <c r="AP78" s="165"/>
      <c r="AQ78" s="143"/>
      <c r="AR78" s="143"/>
    </row>
    <row r="79" spans="1:44" ht="35.1" customHeight="1" thickBot="1" x14ac:dyDescent="0.3">
      <c r="A79" s="16"/>
      <c r="B79" s="602" t="str">
        <f>'seznam družstev ŽAČKY U16'!B9</f>
        <v>VK Raškovice A</v>
      </c>
      <c r="C79" s="454">
        <f>H74</f>
        <v>2</v>
      </c>
      <c r="D79" s="455" t="s">
        <v>0</v>
      </c>
      <c r="E79" s="456">
        <f>F74</f>
        <v>0</v>
      </c>
      <c r="F79" s="635"/>
      <c r="G79" s="636"/>
      <c r="H79" s="637"/>
      <c r="I79" s="454">
        <f>AD74</f>
        <v>2</v>
      </c>
      <c r="J79" s="455" t="s">
        <v>0</v>
      </c>
      <c r="K79" s="456">
        <f>AF74</f>
        <v>0</v>
      </c>
      <c r="L79" s="454">
        <f>AD77</f>
        <v>2</v>
      </c>
      <c r="M79" s="455" t="s">
        <v>0</v>
      </c>
      <c r="N79" s="456">
        <f>AF77</f>
        <v>0</v>
      </c>
      <c r="O79" s="586">
        <f>L79+I79+C79</f>
        <v>6</v>
      </c>
      <c r="P79" s="588" t="s">
        <v>0</v>
      </c>
      <c r="Q79" s="590">
        <f>N79+K79+E79</f>
        <v>0</v>
      </c>
      <c r="R79" s="599">
        <f>O79</f>
        <v>6</v>
      </c>
      <c r="S79" s="600">
        <f>O82/Q82</f>
        <v>1.5957446808510638</v>
      </c>
      <c r="T79" s="601">
        <v>1</v>
      </c>
    </row>
    <row r="80" spans="1:44" ht="35.1" customHeight="1" thickBot="1" x14ac:dyDescent="0.3">
      <c r="A80" s="16"/>
      <c r="B80" s="603"/>
      <c r="C80" s="459">
        <f>H75</f>
        <v>25</v>
      </c>
      <c r="D80" s="460" t="s">
        <v>0</v>
      </c>
      <c r="E80" s="461">
        <f>F75</f>
        <v>14</v>
      </c>
      <c r="F80" s="638"/>
      <c r="G80" s="639"/>
      <c r="H80" s="640"/>
      <c r="I80" s="459">
        <f>AG74</f>
        <v>25</v>
      </c>
      <c r="J80" s="462" t="s">
        <v>0</v>
      </c>
      <c r="K80" s="461">
        <f>AI74</f>
        <v>18</v>
      </c>
      <c r="L80" s="459">
        <f>AG77</f>
        <v>25</v>
      </c>
      <c r="M80" s="460" t="s">
        <v>0</v>
      </c>
      <c r="N80" s="461">
        <f>AI77</f>
        <v>21</v>
      </c>
      <c r="O80" s="587"/>
      <c r="P80" s="589"/>
      <c r="Q80" s="591"/>
      <c r="R80" s="599"/>
      <c r="S80" s="600"/>
      <c r="T80" s="601"/>
    </row>
    <row r="81" spans="1:48" ht="35.1" customHeight="1" thickBot="1" x14ac:dyDescent="0.3">
      <c r="A81" s="16"/>
      <c r="B81" s="603"/>
      <c r="C81" s="463">
        <f>H76</f>
        <v>25</v>
      </c>
      <c r="D81" s="464" t="s">
        <v>0</v>
      </c>
      <c r="E81" s="465">
        <f>F76</f>
        <v>12</v>
      </c>
      <c r="F81" s="638"/>
      <c r="G81" s="639"/>
      <c r="H81" s="640"/>
      <c r="I81" s="463">
        <f>AJ74</f>
        <v>25</v>
      </c>
      <c r="J81" s="464" t="s">
        <v>0</v>
      </c>
      <c r="K81" s="465">
        <f>AL74</f>
        <v>15</v>
      </c>
      <c r="L81" s="463">
        <f>AJ77</f>
        <v>25</v>
      </c>
      <c r="M81" s="464" t="s">
        <v>0</v>
      </c>
      <c r="N81" s="465">
        <f>AL77</f>
        <v>14</v>
      </c>
      <c r="O81" s="587"/>
      <c r="P81" s="589"/>
      <c r="Q81" s="591"/>
      <c r="R81" s="599"/>
      <c r="S81" s="600"/>
      <c r="T81" s="601"/>
    </row>
    <row r="82" spans="1:48" ht="35.1" customHeight="1" thickBot="1" x14ac:dyDescent="0.3">
      <c r="A82" s="16"/>
      <c r="B82" s="603"/>
      <c r="C82" s="467">
        <f>H77</f>
        <v>0</v>
      </c>
      <c r="D82" s="466" t="s">
        <v>0</v>
      </c>
      <c r="E82" s="468">
        <f>F77</f>
        <v>0</v>
      </c>
      <c r="F82" s="638"/>
      <c r="G82" s="639"/>
      <c r="H82" s="640"/>
      <c r="I82" s="467">
        <v>0</v>
      </c>
      <c r="J82" s="462" t="s">
        <v>0</v>
      </c>
      <c r="K82" s="468">
        <v>0</v>
      </c>
      <c r="L82" s="467">
        <v>0</v>
      </c>
      <c r="M82" s="466" t="s">
        <v>0</v>
      </c>
      <c r="N82" s="468">
        <v>0</v>
      </c>
      <c r="O82" s="587">
        <f>L83+I83+C83</f>
        <v>150</v>
      </c>
      <c r="P82" s="589" t="s">
        <v>0</v>
      </c>
      <c r="Q82" s="591">
        <f>N83+K83+E83</f>
        <v>94</v>
      </c>
      <c r="R82" s="599"/>
      <c r="S82" s="600"/>
      <c r="T82" s="601"/>
    </row>
    <row r="83" spans="1:48" ht="35.1" customHeight="1" thickBot="1" x14ac:dyDescent="0.3">
      <c r="A83" s="16"/>
      <c r="B83" s="604"/>
      <c r="C83" s="469">
        <f>SUM(C80:C82)</f>
        <v>50</v>
      </c>
      <c r="D83" s="470" t="s">
        <v>0</v>
      </c>
      <c r="E83" s="471">
        <f>SUM(E80:E82)</f>
        <v>26</v>
      </c>
      <c r="F83" s="641"/>
      <c r="G83" s="642"/>
      <c r="H83" s="643"/>
      <c r="I83" s="469">
        <f>SUM(I80:I82)</f>
        <v>50</v>
      </c>
      <c r="J83" s="470" t="s">
        <v>0</v>
      </c>
      <c r="K83" s="471">
        <f>SUM(K80:K82)</f>
        <v>33</v>
      </c>
      <c r="L83" s="469">
        <f>SUM(L80:L82)</f>
        <v>50</v>
      </c>
      <c r="M83" s="470" t="s">
        <v>0</v>
      </c>
      <c r="N83" s="471">
        <f>SUM(N80:N82)</f>
        <v>35</v>
      </c>
      <c r="O83" s="592"/>
      <c r="P83" s="593"/>
      <c r="Q83" s="594"/>
      <c r="R83" s="599"/>
      <c r="S83" s="600"/>
      <c r="T83" s="601"/>
    </row>
    <row r="84" spans="1:48" ht="35.1" customHeight="1" thickBot="1" x14ac:dyDescent="0.3">
      <c r="A84" s="16"/>
      <c r="B84" s="574" t="str">
        <f>'seznam družstev ŽAČKY U16'!B13</f>
        <v>VAM Olomouc B</v>
      </c>
      <c r="C84" s="454">
        <f>K74</f>
        <v>1</v>
      </c>
      <c r="D84" s="455" t="s">
        <v>0</v>
      </c>
      <c r="E84" s="456">
        <f>I74</f>
        <v>1</v>
      </c>
      <c r="F84" s="454">
        <f>K79</f>
        <v>0</v>
      </c>
      <c r="G84" s="455" t="s">
        <v>0</v>
      </c>
      <c r="H84" s="456">
        <f>I79</f>
        <v>2</v>
      </c>
      <c r="I84" s="635"/>
      <c r="J84" s="636"/>
      <c r="K84" s="637"/>
      <c r="L84" s="454">
        <f>AF75</f>
        <v>0</v>
      </c>
      <c r="M84" s="455" t="s">
        <v>0</v>
      </c>
      <c r="N84" s="456">
        <f>AD75</f>
        <v>2</v>
      </c>
      <c r="O84" s="586">
        <f>L84+F84+C84</f>
        <v>1</v>
      </c>
      <c r="P84" s="588" t="s">
        <v>0</v>
      </c>
      <c r="Q84" s="590">
        <f>N84+H84+E84</f>
        <v>5</v>
      </c>
      <c r="R84" s="599">
        <f>O84</f>
        <v>1</v>
      </c>
      <c r="S84" s="600">
        <f>O87/Q87</f>
        <v>0.76870748299319724</v>
      </c>
      <c r="T84" s="601">
        <v>3</v>
      </c>
    </row>
    <row r="85" spans="1:48" ht="35.1" customHeight="1" thickBot="1" x14ac:dyDescent="0.3">
      <c r="A85" s="16"/>
      <c r="B85" s="575"/>
      <c r="C85" s="459">
        <f>K75</f>
        <v>25</v>
      </c>
      <c r="D85" s="460" t="s">
        <v>0</v>
      </c>
      <c r="E85" s="461">
        <f>I75</f>
        <v>22</v>
      </c>
      <c r="F85" s="459">
        <f>K80</f>
        <v>18</v>
      </c>
      <c r="G85" s="460" t="s">
        <v>0</v>
      </c>
      <c r="H85" s="461">
        <f>I80</f>
        <v>25</v>
      </c>
      <c r="I85" s="638"/>
      <c r="J85" s="639"/>
      <c r="K85" s="640"/>
      <c r="L85" s="459">
        <f>AI75</f>
        <v>16</v>
      </c>
      <c r="M85" s="460" t="s">
        <v>0</v>
      </c>
      <c r="N85" s="461">
        <f>AG75</f>
        <v>25</v>
      </c>
      <c r="O85" s="587"/>
      <c r="P85" s="589"/>
      <c r="Q85" s="591"/>
      <c r="R85" s="599"/>
      <c r="S85" s="600"/>
      <c r="T85" s="601"/>
    </row>
    <row r="86" spans="1:48" ht="35.1" customHeight="1" thickBot="1" x14ac:dyDescent="0.3">
      <c r="A86" s="16"/>
      <c r="B86" s="575"/>
      <c r="C86" s="463">
        <f>K76</f>
        <v>21</v>
      </c>
      <c r="D86" s="464" t="s">
        <v>0</v>
      </c>
      <c r="E86" s="465">
        <f>I76</f>
        <v>25</v>
      </c>
      <c r="F86" s="463">
        <f>K81</f>
        <v>15</v>
      </c>
      <c r="G86" s="464" t="s">
        <v>0</v>
      </c>
      <c r="H86" s="465">
        <f>I81</f>
        <v>25</v>
      </c>
      <c r="I86" s="638"/>
      <c r="J86" s="639"/>
      <c r="K86" s="640"/>
      <c r="L86" s="463">
        <f>AL75</f>
        <v>18</v>
      </c>
      <c r="M86" s="464" t="s">
        <v>0</v>
      </c>
      <c r="N86" s="465">
        <f>AJ75</f>
        <v>25</v>
      </c>
      <c r="O86" s="587"/>
      <c r="P86" s="589"/>
      <c r="Q86" s="591"/>
      <c r="R86" s="599"/>
      <c r="S86" s="600"/>
      <c r="T86" s="601"/>
    </row>
    <row r="87" spans="1:48" ht="35.1" customHeight="1" thickBot="1" x14ac:dyDescent="0.3">
      <c r="A87" s="16"/>
      <c r="B87" s="575"/>
      <c r="C87" s="467">
        <f>K77</f>
        <v>0</v>
      </c>
      <c r="D87" s="466" t="s">
        <v>0</v>
      </c>
      <c r="E87" s="468">
        <f>I77</f>
        <v>0</v>
      </c>
      <c r="F87" s="467">
        <f>K82</f>
        <v>0</v>
      </c>
      <c r="G87" s="466" t="s">
        <v>0</v>
      </c>
      <c r="H87" s="468">
        <f>I82</f>
        <v>0</v>
      </c>
      <c r="I87" s="638"/>
      <c r="J87" s="639"/>
      <c r="K87" s="640"/>
      <c r="L87" s="467">
        <v>0</v>
      </c>
      <c r="M87" s="466" t="s">
        <v>0</v>
      </c>
      <c r="N87" s="468">
        <v>0</v>
      </c>
      <c r="O87" s="587">
        <f>L88+F88+C88</f>
        <v>113</v>
      </c>
      <c r="P87" s="589" t="s">
        <v>0</v>
      </c>
      <c r="Q87" s="591">
        <f>N88+H88+E88</f>
        <v>147</v>
      </c>
      <c r="R87" s="599"/>
      <c r="S87" s="600"/>
      <c r="T87" s="601"/>
    </row>
    <row r="88" spans="1:48" ht="35.1" customHeight="1" thickBot="1" x14ac:dyDescent="0.3">
      <c r="A88" s="16"/>
      <c r="B88" s="576"/>
      <c r="C88" s="469">
        <f>SUM(C85:C87)</f>
        <v>46</v>
      </c>
      <c r="D88" s="470" t="s">
        <v>0</v>
      </c>
      <c r="E88" s="471">
        <f>SUM(E85:E87)</f>
        <v>47</v>
      </c>
      <c r="F88" s="469">
        <f>SUM(F85:F87)</f>
        <v>33</v>
      </c>
      <c r="G88" s="470" t="s">
        <v>0</v>
      </c>
      <c r="H88" s="471">
        <f>SUM(H85:H87)</f>
        <v>50</v>
      </c>
      <c r="I88" s="641"/>
      <c r="J88" s="642"/>
      <c r="K88" s="643"/>
      <c r="L88" s="469">
        <f>SUM(L85:L87)</f>
        <v>34</v>
      </c>
      <c r="M88" s="470" t="s">
        <v>0</v>
      </c>
      <c r="N88" s="471">
        <f>SUM(N85:N87)</f>
        <v>50</v>
      </c>
      <c r="O88" s="592"/>
      <c r="P88" s="593"/>
      <c r="Q88" s="594"/>
      <c r="R88" s="599"/>
      <c r="S88" s="600"/>
      <c r="T88" s="601"/>
      <c r="AS88" s="631"/>
      <c r="AT88" s="631"/>
      <c r="AU88" s="631"/>
      <c r="AV88" s="45"/>
    </row>
    <row r="89" spans="1:48" ht="35.1" customHeight="1" thickBot="1" x14ac:dyDescent="0.3">
      <c r="A89" s="16"/>
      <c r="B89" s="574" t="str">
        <f>'seznam družstev ŽAČKY U16'!B23</f>
        <v>Vsetín-Bubliny</v>
      </c>
      <c r="C89" s="454">
        <f>N74</f>
        <v>2</v>
      </c>
      <c r="D89" s="455" t="s">
        <v>0</v>
      </c>
      <c r="E89" s="456">
        <f>L74</f>
        <v>0</v>
      </c>
      <c r="F89" s="454">
        <f>N79</f>
        <v>0</v>
      </c>
      <c r="G89" s="455" t="s">
        <v>0</v>
      </c>
      <c r="H89" s="456">
        <f>L79</f>
        <v>2</v>
      </c>
      <c r="I89" s="454">
        <f>N84</f>
        <v>2</v>
      </c>
      <c r="J89" s="455" t="s">
        <v>0</v>
      </c>
      <c r="K89" s="456">
        <f>L84</f>
        <v>0</v>
      </c>
      <c r="L89" s="635"/>
      <c r="M89" s="636"/>
      <c r="N89" s="637"/>
      <c r="O89" s="586">
        <f>I89+F89+C89</f>
        <v>4</v>
      </c>
      <c r="P89" s="588" t="s">
        <v>0</v>
      </c>
      <c r="Q89" s="590">
        <f>K89+H89+E89</f>
        <v>2</v>
      </c>
      <c r="R89" s="599">
        <f>O89</f>
        <v>4</v>
      </c>
      <c r="S89" s="600">
        <f>O92/Q92</f>
        <v>1.2272727272727273</v>
      </c>
      <c r="T89" s="601">
        <v>2</v>
      </c>
      <c r="AS89" s="45"/>
      <c r="AT89" s="45"/>
      <c r="AU89" s="45"/>
      <c r="AV89" s="45"/>
    </row>
    <row r="90" spans="1:48" ht="35.1" customHeight="1" thickBot="1" x14ac:dyDescent="0.3">
      <c r="A90" s="16"/>
      <c r="B90" s="575"/>
      <c r="C90" s="459">
        <f>N75</f>
        <v>25</v>
      </c>
      <c r="D90" s="460" t="s">
        <v>0</v>
      </c>
      <c r="E90" s="461">
        <f>L75</f>
        <v>13</v>
      </c>
      <c r="F90" s="459">
        <f>N80</f>
        <v>21</v>
      </c>
      <c r="G90" s="460" t="s">
        <v>0</v>
      </c>
      <c r="H90" s="461">
        <f>L80</f>
        <v>25</v>
      </c>
      <c r="I90" s="459">
        <f>N85</f>
        <v>25</v>
      </c>
      <c r="J90" s="460" t="s">
        <v>0</v>
      </c>
      <c r="K90" s="461">
        <f>L85</f>
        <v>16</v>
      </c>
      <c r="L90" s="638"/>
      <c r="M90" s="639"/>
      <c r="N90" s="640"/>
      <c r="O90" s="587"/>
      <c r="P90" s="589"/>
      <c r="Q90" s="591"/>
      <c r="R90" s="599"/>
      <c r="S90" s="600"/>
      <c r="T90" s="601"/>
      <c r="AS90" s="45"/>
      <c r="AT90" s="45"/>
      <c r="AU90" s="45"/>
      <c r="AV90" s="45"/>
    </row>
    <row r="91" spans="1:48" ht="35.1" customHeight="1" thickBot="1" x14ac:dyDescent="0.3">
      <c r="A91" s="16"/>
      <c r="B91" s="575"/>
      <c r="C91" s="463">
        <f>N76</f>
        <v>25</v>
      </c>
      <c r="D91" s="464" t="s">
        <v>0</v>
      </c>
      <c r="E91" s="465">
        <f>L76</f>
        <v>13</v>
      </c>
      <c r="F91" s="463">
        <f>N81</f>
        <v>14</v>
      </c>
      <c r="G91" s="464" t="s">
        <v>0</v>
      </c>
      <c r="H91" s="465">
        <f>L81</f>
        <v>25</v>
      </c>
      <c r="I91" s="463">
        <f>N86</f>
        <v>25</v>
      </c>
      <c r="J91" s="464" t="s">
        <v>0</v>
      </c>
      <c r="K91" s="465">
        <f>L86</f>
        <v>18</v>
      </c>
      <c r="L91" s="638"/>
      <c r="M91" s="639"/>
      <c r="N91" s="640"/>
      <c r="O91" s="587"/>
      <c r="P91" s="589"/>
      <c r="Q91" s="591"/>
      <c r="R91" s="599"/>
      <c r="S91" s="600"/>
      <c r="T91" s="601"/>
    </row>
    <row r="92" spans="1:48" ht="35.1" customHeight="1" thickBot="1" x14ac:dyDescent="0.3">
      <c r="A92" s="16"/>
      <c r="B92" s="575"/>
      <c r="C92" s="467">
        <f>N77</f>
        <v>0</v>
      </c>
      <c r="D92" s="466" t="s">
        <v>0</v>
      </c>
      <c r="E92" s="468">
        <f>L77</f>
        <v>0</v>
      </c>
      <c r="F92" s="467">
        <f>N82</f>
        <v>0</v>
      </c>
      <c r="G92" s="466" t="s">
        <v>0</v>
      </c>
      <c r="H92" s="468">
        <f>L82</f>
        <v>0</v>
      </c>
      <c r="I92" s="467">
        <f>N87</f>
        <v>0</v>
      </c>
      <c r="J92" s="466" t="s">
        <v>0</v>
      </c>
      <c r="K92" s="468">
        <f>L87</f>
        <v>0</v>
      </c>
      <c r="L92" s="638"/>
      <c r="M92" s="639"/>
      <c r="N92" s="640"/>
      <c r="O92" s="587">
        <f>I93+F93+C93</f>
        <v>135</v>
      </c>
      <c r="P92" s="589" t="s">
        <v>0</v>
      </c>
      <c r="Q92" s="591">
        <f>K93+H93+E93</f>
        <v>110</v>
      </c>
      <c r="R92" s="599"/>
      <c r="S92" s="600"/>
      <c r="T92" s="601"/>
    </row>
    <row r="93" spans="1:48" ht="35.1" customHeight="1" thickBot="1" x14ac:dyDescent="0.3">
      <c r="A93" s="16"/>
      <c r="B93" s="576"/>
      <c r="C93" s="469">
        <f>SUM(C90:C92)</f>
        <v>50</v>
      </c>
      <c r="D93" s="470" t="s">
        <v>0</v>
      </c>
      <c r="E93" s="471">
        <f>SUM(E90:E92)</f>
        <v>26</v>
      </c>
      <c r="F93" s="469">
        <f>SUM(F90:F92)</f>
        <v>35</v>
      </c>
      <c r="G93" s="470" t="s">
        <v>0</v>
      </c>
      <c r="H93" s="471">
        <f>SUM(H90:H92)</f>
        <v>50</v>
      </c>
      <c r="I93" s="469">
        <f>SUM(I90:I92)</f>
        <v>50</v>
      </c>
      <c r="J93" s="470" t="s">
        <v>0</v>
      </c>
      <c r="K93" s="471">
        <f>SUM(K90:K92)</f>
        <v>34</v>
      </c>
      <c r="L93" s="641"/>
      <c r="M93" s="642"/>
      <c r="N93" s="643"/>
      <c r="O93" s="592"/>
      <c r="P93" s="593"/>
      <c r="Q93" s="594"/>
      <c r="R93" s="599"/>
      <c r="S93" s="600"/>
      <c r="T93" s="601"/>
      <c r="AS93" s="631"/>
      <c r="AT93" s="631"/>
      <c r="AU93" s="631"/>
      <c r="AV93" s="45"/>
    </row>
    <row r="94" spans="1:48" ht="35.1" customHeight="1" x14ac:dyDescent="0.25">
      <c r="A94" s="16"/>
      <c r="B94" s="173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76"/>
      <c r="S94" s="16"/>
      <c r="T94" s="174"/>
      <c r="AS94" s="45"/>
      <c r="AT94" s="45"/>
      <c r="AU94" s="45"/>
      <c r="AV94" s="45"/>
    </row>
    <row r="95" spans="1:48" ht="35.1" customHeight="1" thickBot="1" x14ac:dyDescent="0.3">
      <c r="A95" s="16"/>
      <c r="B95" s="173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76"/>
      <c r="S95" s="16"/>
      <c r="T95" s="174"/>
      <c r="AS95" s="45"/>
      <c r="AT95" s="45"/>
      <c r="AU95" s="45"/>
      <c r="AV95" s="45"/>
    </row>
    <row r="96" spans="1:48" ht="35.1" customHeight="1" thickBot="1" x14ac:dyDescent="0.35">
      <c r="A96" s="16"/>
      <c r="B96" s="625" t="s">
        <v>88</v>
      </c>
      <c r="C96" s="568" t="str">
        <f>B98</f>
        <v>VAM Havířov</v>
      </c>
      <c r="D96" s="569"/>
      <c r="E96" s="569"/>
      <c r="F96" s="569" t="str">
        <f>B103</f>
        <v>Slezan Orlová</v>
      </c>
      <c r="G96" s="569"/>
      <c r="H96" s="569"/>
      <c r="I96" s="569" t="str">
        <f>B108</f>
        <v>TJ Sokol Frýdek-Místek A</v>
      </c>
      <c r="J96" s="569"/>
      <c r="K96" s="569"/>
      <c r="L96" s="569" t="str">
        <f>B113</f>
        <v>Nový Jičín B</v>
      </c>
      <c r="M96" s="569"/>
      <c r="N96" s="569"/>
      <c r="O96" s="572" t="s">
        <v>1</v>
      </c>
      <c r="P96" s="569"/>
      <c r="Q96" s="573"/>
      <c r="R96" s="574" t="s">
        <v>3</v>
      </c>
      <c r="S96" s="595" t="s">
        <v>4</v>
      </c>
      <c r="T96" s="595" t="s">
        <v>5</v>
      </c>
      <c r="Z96" s="485" t="s">
        <v>105</v>
      </c>
      <c r="AA96" s="188" t="s">
        <v>137</v>
      </c>
      <c r="AB96" s="125"/>
      <c r="AC96" s="125"/>
      <c r="AD96" s="632" t="s">
        <v>1</v>
      </c>
      <c r="AE96" s="633"/>
      <c r="AF96" s="634"/>
      <c r="AG96" s="632" t="s">
        <v>8</v>
      </c>
      <c r="AH96" s="633"/>
      <c r="AI96" s="634"/>
      <c r="AJ96" s="632" t="s">
        <v>9</v>
      </c>
      <c r="AK96" s="633"/>
      <c r="AL96" s="634"/>
      <c r="AM96" s="436" t="s">
        <v>2</v>
      </c>
      <c r="AN96" s="435"/>
      <c r="AO96" s="183" t="s">
        <v>2</v>
      </c>
      <c r="AP96" s="449" t="s">
        <v>106</v>
      </c>
      <c r="AQ96" s="450" t="s">
        <v>14</v>
      </c>
      <c r="AR96" s="451" t="s">
        <v>59</v>
      </c>
      <c r="AS96" s="45"/>
      <c r="AT96" s="45"/>
      <c r="AU96" s="45"/>
      <c r="AV96" s="45"/>
    </row>
    <row r="97" spans="1:48" ht="35.1" customHeight="1" thickBot="1" x14ac:dyDescent="0.35">
      <c r="A97" s="16"/>
      <c r="B97" s="626"/>
      <c r="C97" s="570"/>
      <c r="D97" s="571"/>
      <c r="E97" s="571"/>
      <c r="F97" s="571"/>
      <c r="G97" s="571"/>
      <c r="H97" s="571"/>
      <c r="I97" s="571"/>
      <c r="J97" s="571"/>
      <c r="K97" s="571"/>
      <c r="L97" s="571"/>
      <c r="M97" s="571"/>
      <c r="N97" s="571"/>
      <c r="O97" s="596" t="s">
        <v>2</v>
      </c>
      <c r="P97" s="597"/>
      <c r="Q97" s="598"/>
      <c r="R97" s="576"/>
      <c r="S97" s="595"/>
      <c r="T97" s="595"/>
      <c r="Z97" s="478">
        <v>13</v>
      </c>
      <c r="AA97" s="19" t="str">
        <f>B98</f>
        <v>VAM Havířov</v>
      </c>
      <c r="AB97" s="20" t="s">
        <v>6</v>
      </c>
      <c r="AC97" s="21" t="str">
        <f>B113</f>
        <v>Nový Jičín B</v>
      </c>
      <c r="AD97" s="19">
        <v>1</v>
      </c>
      <c r="AE97" s="20" t="s">
        <v>0</v>
      </c>
      <c r="AF97" s="24">
        <v>1</v>
      </c>
      <c r="AG97" s="19">
        <v>25</v>
      </c>
      <c r="AH97" s="20" t="s">
        <v>0</v>
      </c>
      <c r="AI97" s="24">
        <v>14</v>
      </c>
      <c r="AJ97" s="19">
        <v>15</v>
      </c>
      <c r="AK97" s="20" t="s">
        <v>0</v>
      </c>
      <c r="AL97" s="24">
        <v>25</v>
      </c>
      <c r="AM97" s="25">
        <f>AJ97+AG97</f>
        <v>40</v>
      </c>
      <c r="AN97" s="20" t="s">
        <v>0</v>
      </c>
      <c r="AO97" s="21">
        <f>AL97+AI97</f>
        <v>39</v>
      </c>
      <c r="AP97" s="164"/>
      <c r="AQ97" s="136"/>
      <c r="AR97" s="136"/>
      <c r="AS97" s="45"/>
      <c r="AT97" s="45"/>
      <c r="AU97" s="45"/>
      <c r="AV97" s="45"/>
    </row>
    <row r="98" spans="1:48" ht="35.1" customHeight="1" thickBot="1" x14ac:dyDescent="0.35">
      <c r="A98" s="16"/>
      <c r="B98" s="574" t="str">
        <f>'seznam družstev ŽAČKY U16'!B4</f>
        <v>VAM Havířov</v>
      </c>
      <c r="C98" s="644"/>
      <c r="D98" s="645"/>
      <c r="E98" s="646"/>
      <c r="F98" s="454">
        <f>AD100</f>
        <v>1</v>
      </c>
      <c r="G98" s="455" t="s">
        <v>0</v>
      </c>
      <c r="H98" s="456">
        <f>AF100</f>
        <v>1</v>
      </c>
      <c r="I98" s="454">
        <f>AF102</f>
        <v>0</v>
      </c>
      <c r="J98" s="455" t="s">
        <v>0</v>
      </c>
      <c r="K98" s="456">
        <f>AD102</f>
        <v>2</v>
      </c>
      <c r="L98" s="454">
        <f>AD97</f>
        <v>1</v>
      </c>
      <c r="M98" s="455" t="s">
        <v>0</v>
      </c>
      <c r="N98" s="456">
        <f>AF97</f>
        <v>1</v>
      </c>
      <c r="O98" s="586">
        <f>F98+I98+L98</f>
        <v>2</v>
      </c>
      <c r="P98" s="588" t="s">
        <v>0</v>
      </c>
      <c r="Q98" s="590">
        <f>H98+K98+N98</f>
        <v>4</v>
      </c>
      <c r="R98" s="599">
        <f>O98</f>
        <v>2</v>
      </c>
      <c r="S98" s="600">
        <f>O101/Q101</f>
        <v>0.87692307692307692</v>
      </c>
      <c r="T98" s="601">
        <v>4</v>
      </c>
      <c r="Z98" s="457">
        <v>14</v>
      </c>
      <c r="AA98" s="28" t="str">
        <f>B103</f>
        <v>Slezan Orlová</v>
      </c>
      <c r="AB98" s="29" t="s">
        <v>6</v>
      </c>
      <c r="AC98" s="30" t="str">
        <f>B108</f>
        <v>TJ Sokol Frýdek-Místek A</v>
      </c>
      <c r="AD98" s="28">
        <v>1</v>
      </c>
      <c r="AE98" s="29" t="s">
        <v>0</v>
      </c>
      <c r="AF98" s="31">
        <v>1</v>
      </c>
      <c r="AG98" s="28">
        <v>23</v>
      </c>
      <c r="AH98" s="29" t="s">
        <v>0</v>
      </c>
      <c r="AI98" s="31">
        <v>25</v>
      </c>
      <c r="AJ98" s="28">
        <v>25</v>
      </c>
      <c r="AK98" s="29" t="s">
        <v>0</v>
      </c>
      <c r="AL98" s="31">
        <v>17</v>
      </c>
      <c r="AM98" s="25">
        <f t="shared" ref="AM98:AM102" si="7">AJ98+AG98</f>
        <v>48</v>
      </c>
      <c r="AN98" s="29" t="s">
        <v>0</v>
      </c>
      <c r="AO98" s="21">
        <f t="shared" ref="AO98:AO102" si="8">AL98+AI98</f>
        <v>42</v>
      </c>
      <c r="AP98" s="165"/>
      <c r="AQ98" s="143"/>
      <c r="AR98" s="143"/>
      <c r="AS98" s="631"/>
      <c r="AT98" s="631"/>
      <c r="AU98" s="631"/>
      <c r="AV98" s="45"/>
    </row>
    <row r="99" spans="1:48" ht="35.1" customHeight="1" thickBot="1" x14ac:dyDescent="0.35">
      <c r="A99" s="16"/>
      <c r="B99" s="575"/>
      <c r="C99" s="647"/>
      <c r="D99" s="648"/>
      <c r="E99" s="649"/>
      <c r="F99" s="459">
        <f>AG100</f>
        <v>22</v>
      </c>
      <c r="G99" s="460" t="s">
        <v>0</v>
      </c>
      <c r="H99" s="461">
        <f>AI100</f>
        <v>25</v>
      </c>
      <c r="I99" s="459">
        <f>AI102</f>
        <v>9</v>
      </c>
      <c r="J99" s="462" t="s">
        <v>0</v>
      </c>
      <c r="K99" s="461">
        <f>AG102</f>
        <v>25</v>
      </c>
      <c r="L99" s="459">
        <f>AG97</f>
        <v>25</v>
      </c>
      <c r="M99" s="460" t="s">
        <v>0</v>
      </c>
      <c r="N99" s="461">
        <f>AI97</f>
        <v>14</v>
      </c>
      <c r="O99" s="587"/>
      <c r="P99" s="589"/>
      <c r="Q99" s="591"/>
      <c r="R99" s="599"/>
      <c r="S99" s="600"/>
      <c r="T99" s="601"/>
      <c r="Z99" s="457">
        <v>15</v>
      </c>
      <c r="AA99" s="28" t="str">
        <f>B113</f>
        <v>Nový Jičín B</v>
      </c>
      <c r="AB99" s="29" t="s">
        <v>6</v>
      </c>
      <c r="AC99" s="30" t="str">
        <f>B108</f>
        <v>TJ Sokol Frýdek-Místek A</v>
      </c>
      <c r="AD99" s="28">
        <v>1</v>
      </c>
      <c r="AE99" s="29" t="s">
        <v>0</v>
      </c>
      <c r="AF99" s="31">
        <v>1</v>
      </c>
      <c r="AG99" s="28">
        <v>9</v>
      </c>
      <c r="AH99" s="29" t="s">
        <v>0</v>
      </c>
      <c r="AI99" s="31">
        <v>25</v>
      </c>
      <c r="AJ99" s="28">
        <v>25</v>
      </c>
      <c r="AK99" s="29" t="s">
        <v>0</v>
      </c>
      <c r="AL99" s="31">
        <v>17</v>
      </c>
      <c r="AM99" s="25">
        <f t="shared" si="7"/>
        <v>34</v>
      </c>
      <c r="AN99" s="29" t="s">
        <v>0</v>
      </c>
      <c r="AO99" s="21">
        <f t="shared" si="8"/>
        <v>42</v>
      </c>
      <c r="AP99" s="165"/>
      <c r="AQ99" s="143"/>
      <c r="AR99" s="143"/>
      <c r="AS99" s="45"/>
      <c r="AT99" s="45"/>
      <c r="AU99" s="45"/>
      <c r="AV99" s="45"/>
    </row>
    <row r="100" spans="1:48" ht="35.1" customHeight="1" thickBot="1" x14ac:dyDescent="0.35">
      <c r="A100" s="16"/>
      <c r="B100" s="575"/>
      <c r="C100" s="647"/>
      <c r="D100" s="648"/>
      <c r="E100" s="649"/>
      <c r="F100" s="463">
        <f>AJ100</f>
        <v>25</v>
      </c>
      <c r="G100" s="464" t="s">
        <v>0</v>
      </c>
      <c r="H100" s="465">
        <f>AL100</f>
        <v>16</v>
      </c>
      <c r="I100" s="463">
        <f>AL102</f>
        <v>18</v>
      </c>
      <c r="J100" s="466" t="s">
        <v>0</v>
      </c>
      <c r="K100" s="465">
        <f>AJ102</f>
        <v>25</v>
      </c>
      <c r="L100" s="463">
        <f>AJ97</f>
        <v>15</v>
      </c>
      <c r="M100" s="464" t="s">
        <v>0</v>
      </c>
      <c r="N100" s="465">
        <f>AL97</f>
        <v>25</v>
      </c>
      <c r="O100" s="587"/>
      <c r="P100" s="589"/>
      <c r="Q100" s="591"/>
      <c r="R100" s="599"/>
      <c r="S100" s="600"/>
      <c r="T100" s="601"/>
      <c r="Z100" s="457">
        <v>16</v>
      </c>
      <c r="AA100" s="28" t="str">
        <f>B98</f>
        <v>VAM Havířov</v>
      </c>
      <c r="AB100" s="29" t="s">
        <v>6</v>
      </c>
      <c r="AC100" s="30" t="str">
        <f>B103</f>
        <v>Slezan Orlová</v>
      </c>
      <c r="AD100" s="28">
        <v>1</v>
      </c>
      <c r="AE100" s="29" t="s">
        <v>0</v>
      </c>
      <c r="AF100" s="31">
        <v>1</v>
      </c>
      <c r="AG100" s="28">
        <v>22</v>
      </c>
      <c r="AH100" s="29" t="s">
        <v>0</v>
      </c>
      <c r="AI100" s="31">
        <v>25</v>
      </c>
      <c r="AJ100" s="28">
        <v>25</v>
      </c>
      <c r="AK100" s="29" t="s">
        <v>0</v>
      </c>
      <c r="AL100" s="31">
        <v>16</v>
      </c>
      <c r="AM100" s="25">
        <f t="shared" si="7"/>
        <v>47</v>
      </c>
      <c r="AN100" s="29" t="s">
        <v>0</v>
      </c>
      <c r="AO100" s="21">
        <f t="shared" si="8"/>
        <v>41</v>
      </c>
      <c r="AP100" s="165"/>
      <c r="AQ100" s="143"/>
      <c r="AR100" s="143"/>
    </row>
    <row r="101" spans="1:48" ht="35.1" customHeight="1" thickBot="1" x14ac:dyDescent="0.35">
      <c r="A101" s="16"/>
      <c r="B101" s="575"/>
      <c r="C101" s="647"/>
      <c r="D101" s="648"/>
      <c r="E101" s="649"/>
      <c r="F101" s="467">
        <v>0</v>
      </c>
      <c r="G101" s="466" t="s">
        <v>0</v>
      </c>
      <c r="H101" s="468">
        <v>0</v>
      </c>
      <c r="I101" s="467">
        <v>0</v>
      </c>
      <c r="J101" s="466" t="s">
        <v>0</v>
      </c>
      <c r="K101" s="468">
        <v>0</v>
      </c>
      <c r="L101" s="467">
        <v>0</v>
      </c>
      <c r="M101" s="466" t="s">
        <v>0</v>
      </c>
      <c r="N101" s="468">
        <v>0</v>
      </c>
      <c r="O101" s="587">
        <f>F102+I102+L102</f>
        <v>114</v>
      </c>
      <c r="P101" s="589" t="s">
        <v>0</v>
      </c>
      <c r="Q101" s="591">
        <f>H102+K102+N102</f>
        <v>130</v>
      </c>
      <c r="R101" s="599"/>
      <c r="S101" s="600"/>
      <c r="T101" s="601"/>
      <c r="Z101" s="457">
        <v>17</v>
      </c>
      <c r="AA101" s="28" t="str">
        <f>B103</f>
        <v>Slezan Orlová</v>
      </c>
      <c r="AB101" s="29" t="s">
        <v>6</v>
      </c>
      <c r="AC101" s="30" t="str">
        <f>B113</f>
        <v>Nový Jičín B</v>
      </c>
      <c r="AD101" s="28">
        <v>0</v>
      </c>
      <c r="AE101" s="29" t="s">
        <v>0</v>
      </c>
      <c r="AF101" s="31">
        <v>2</v>
      </c>
      <c r="AG101" s="28">
        <v>15</v>
      </c>
      <c r="AH101" s="29" t="s">
        <v>0</v>
      </c>
      <c r="AI101" s="31">
        <v>25</v>
      </c>
      <c r="AJ101" s="28">
        <v>19</v>
      </c>
      <c r="AK101" s="29" t="s">
        <v>0</v>
      </c>
      <c r="AL101" s="31">
        <v>25</v>
      </c>
      <c r="AM101" s="25">
        <f t="shared" si="7"/>
        <v>34</v>
      </c>
      <c r="AN101" s="29" t="s">
        <v>0</v>
      </c>
      <c r="AO101" s="21">
        <f t="shared" si="8"/>
        <v>50</v>
      </c>
      <c r="AP101" s="165"/>
      <c r="AQ101" s="143"/>
      <c r="AR101" s="143"/>
    </row>
    <row r="102" spans="1:48" ht="35.1" customHeight="1" thickBot="1" x14ac:dyDescent="0.35">
      <c r="B102" s="576"/>
      <c r="C102" s="650"/>
      <c r="D102" s="651"/>
      <c r="E102" s="652"/>
      <c r="F102" s="469">
        <f>SUM(F99:F101)</f>
        <v>47</v>
      </c>
      <c r="G102" s="470" t="s">
        <v>0</v>
      </c>
      <c r="H102" s="471">
        <f>SUM(H99:H101)</f>
        <v>41</v>
      </c>
      <c r="I102" s="469">
        <f>SUM(I99:I101)</f>
        <v>27</v>
      </c>
      <c r="J102" s="470" t="s">
        <v>0</v>
      </c>
      <c r="K102" s="471">
        <f>SUM(K99:K101)</f>
        <v>50</v>
      </c>
      <c r="L102" s="469">
        <f>SUM(L99:L101)</f>
        <v>40</v>
      </c>
      <c r="M102" s="470" t="s">
        <v>0</v>
      </c>
      <c r="N102" s="471">
        <f>SUM(N99:N101)</f>
        <v>39</v>
      </c>
      <c r="O102" s="592"/>
      <c r="P102" s="593"/>
      <c r="Q102" s="594"/>
      <c r="R102" s="599"/>
      <c r="S102" s="600"/>
      <c r="T102" s="601"/>
      <c r="Z102" s="475">
        <v>18</v>
      </c>
      <c r="AA102" s="35" t="str">
        <f>B108</f>
        <v>TJ Sokol Frýdek-Místek A</v>
      </c>
      <c r="AB102" s="36" t="s">
        <v>6</v>
      </c>
      <c r="AC102" s="37" t="str">
        <f>B98</f>
        <v>VAM Havířov</v>
      </c>
      <c r="AD102" s="35">
        <v>2</v>
      </c>
      <c r="AE102" s="36" t="s">
        <v>0</v>
      </c>
      <c r="AF102" s="40">
        <v>0</v>
      </c>
      <c r="AG102" s="35">
        <v>25</v>
      </c>
      <c r="AH102" s="36" t="s">
        <v>0</v>
      </c>
      <c r="AI102" s="40">
        <v>9</v>
      </c>
      <c r="AJ102" s="35">
        <v>25</v>
      </c>
      <c r="AK102" s="36" t="s">
        <v>0</v>
      </c>
      <c r="AL102" s="40">
        <v>18</v>
      </c>
      <c r="AM102" s="25">
        <f t="shared" si="7"/>
        <v>50</v>
      </c>
      <c r="AN102" s="36" t="s">
        <v>0</v>
      </c>
      <c r="AO102" s="21">
        <f t="shared" si="8"/>
        <v>27</v>
      </c>
      <c r="AP102" s="165"/>
      <c r="AQ102" s="143"/>
      <c r="AR102" s="143"/>
    </row>
    <row r="103" spans="1:48" ht="35.1" customHeight="1" thickBot="1" x14ac:dyDescent="0.3">
      <c r="B103" s="602" t="str">
        <f>'seznam družstev ŽAČKY U16'!B8</f>
        <v>Slezan Orlová</v>
      </c>
      <c r="C103" s="454">
        <f>H98</f>
        <v>1</v>
      </c>
      <c r="D103" s="455" t="s">
        <v>0</v>
      </c>
      <c r="E103" s="456">
        <f>F98</f>
        <v>1</v>
      </c>
      <c r="F103" s="644"/>
      <c r="G103" s="645"/>
      <c r="H103" s="646"/>
      <c r="I103" s="454">
        <f>AD98</f>
        <v>1</v>
      </c>
      <c r="J103" s="455" t="s">
        <v>0</v>
      </c>
      <c r="K103" s="456">
        <f>AF98</f>
        <v>1</v>
      </c>
      <c r="L103" s="454">
        <f>AD101</f>
        <v>0</v>
      </c>
      <c r="M103" s="455" t="s">
        <v>0</v>
      </c>
      <c r="N103" s="456">
        <f>AF101</f>
        <v>2</v>
      </c>
      <c r="O103" s="586">
        <f>L103+I103+C103</f>
        <v>2</v>
      </c>
      <c r="P103" s="588" t="s">
        <v>0</v>
      </c>
      <c r="Q103" s="590">
        <f>N103+K103+E103</f>
        <v>4</v>
      </c>
      <c r="R103" s="599">
        <f>O103</f>
        <v>2</v>
      </c>
      <c r="S103" s="600">
        <f>O106/Q106</f>
        <v>0.8848920863309353</v>
      </c>
      <c r="T103" s="601">
        <v>3</v>
      </c>
    </row>
    <row r="104" spans="1:48" ht="35.1" customHeight="1" thickBot="1" x14ac:dyDescent="0.3">
      <c r="B104" s="603"/>
      <c r="C104" s="459">
        <f>H99</f>
        <v>25</v>
      </c>
      <c r="D104" s="460" t="s">
        <v>0</v>
      </c>
      <c r="E104" s="461">
        <f>F99</f>
        <v>22</v>
      </c>
      <c r="F104" s="647"/>
      <c r="G104" s="648"/>
      <c r="H104" s="649"/>
      <c r="I104" s="459">
        <f>AG98</f>
        <v>23</v>
      </c>
      <c r="J104" s="462" t="s">
        <v>0</v>
      </c>
      <c r="K104" s="461">
        <f>AI98</f>
        <v>25</v>
      </c>
      <c r="L104" s="459">
        <f>AG101</f>
        <v>15</v>
      </c>
      <c r="M104" s="460" t="s">
        <v>0</v>
      </c>
      <c r="N104" s="461">
        <f>AI101</f>
        <v>25</v>
      </c>
      <c r="O104" s="587"/>
      <c r="P104" s="589"/>
      <c r="Q104" s="591"/>
      <c r="R104" s="599"/>
      <c r="S104" s="600"/>
      <c r="T104" s="601"/>
    </row>
    <row r="105" spans="1:48" ht="35.1" customHeight="1" thickBot="1" x14ac:dyDescent="0.3">
      <c r="B105" s="603"/>
      <c r="C105" s="463">
        <f>H100</f>
        <v>16</v>
      </c>
      <c r="D105" s="464" t="s">
        <v>0</v>
      </c>
      <c r="E105" s="465">
        <f>F100</f>
        <v>25</v>
      </c>
      <c r="F105" s="647"/>
      <c r="G105" s="648"/>
      <c r="H105" s="649"/>
      <c r="I105" s="463">
        <f>AJ98</f>
        <v>25</v>
      </c>
      <c r="J105" s="464" t="s">
        <v>0</v>
      </c>
      <c r="K105" s="465">
        <f>AL98</f>
        <v>17</v>
      </c>
      <c r="L105" s="463">
        <f>AJ101</f>
        <v>19</v>
      </c>
      <c r="M105" s="464" t="s">
        <v>0</v>
      </c>
      <c r="N105" s="465">
        <f>AL101</f>
        <v>25</v>
      </c>
      <c r="O105" s="587"/>
      <c r="P105" s="589"/>
      <c r="Q105" s="591"/>
      <c r="R105" s="599"/>
      <c r="S105" s="600"/>
      <c r="T105" s="601"/>
    </row>
    <row r="106" spans="1:48" ht="35.1" customHeight="1" thickBot="1" x14ac:dyDescent="0.3">
      <c r="B106" s="603"/>
      <c r="C106" s="467">
        <f>H101</f>
        <v>0</v>
      </c>
      <c r="D106" s="466" t="s">
        <v>0</v>
      </c>
      <c r="E106" s="468">
        <f>F101</f>
        <v>0</v>
      </c>
      <c r="F106" s="647"/>
      <c r="G106" s="648"/>
      <c r="H106" s="649"/>
      <c r="I106" s="467">
        <v>0</v>
      </c>
      <c r="J106" s="462" t="s">
        <v>0</v>
      </c>
      <c r="K106" s="468">
        <v>0</v>
      </c>
      <c r="L106" s="467">
        <v>0</v>
      </c>
      <c r="M106" s="466" t="s">
        <v>0</v>
      </c>
      <c r="N106" s="468">
        <v>0</v>
      </c>
      <c r="O106" s="587">
        <f>L107+I107+C107</f>
        <v>123</v>
      </c>
      <c r="P106" s="589" t="s">
        <v>0</v>
      </c>
      <c r="Q106" s="591">
        <f>N107+K107+E107</f>
        <v>139</v>
      </c>
      <c r="R106" s="599"/>
      <c r="S106" s="600"/>
      <c r="T106" s="601"/>
    </row>
    <row r="107" spans="1:48" ht="35.1" customHeight="1" thickBot="1" x14ac:dyDescent="0.3">
      <c r="B107" s="604"/>
      <c r="C107" s="469">
        <f>SUM(C104:C106)</f>
        <v>41</v>
      </c>
      <c r="D107" s="470" t="s">
        <v>0</v>
      </c>
      <c r="E107" s="471">
        <f>SUM(E104:E106)</f>
        <v>47</v>
      </c>
      <c r="F107" s="650"/>
      <c r="G107" s="651"/>
      <c r="H107" s="652"/>
      <c r="I107" s="469">
        <f>SUM(I104:I106)</f>
        <v>48</v>
      </c>
      <c r="J107" s="470" t="s">
        <v>0</v>
      </c>
      <c r="K107" s="471">
        <f>SUM(K104:K106)</f>
        <v>42</v>
      </c>
      <c r="L107" s="469">
        <f>SUM(L104:L106)</f>
        <v>34</v>
      </c>
      <c r="M107" s="470" t="s">
        <v>0</v>
      </c>
      <c r="N107" s="471">
        <f>SUM(N104:N106)</f>
        <v>50</v>
      </c>
      <c r="O107" s="592"/>
      <c r="P107" s="593"/>
      <c r="Q107" s="594"/>
      <c r="R107" s="599"/>
      <c r="S107" s="600"/>
      <c r="T107" s="601"/>
    </row>
    <row r="108" spans="1:48" ht="35.1" customHeight="1" thickBot="1" x14ac:dyDescent="0.3">
      <c r="B108" s="574" t="str">
        <f>'seznam družstev ŽAČKY U16'!B16</f>
        <v>TJ Sokol Frýdek-Místek A</v>
      </c>
      <c r="C108" s="454">
        <f>K98</f>
        <v>2</v>
      </c>
      <c r="D108" s="455" t="s">
        <v>0</v>
      </c>
      <c r="E108" s="456">
        <f>I98</f>
        <v>0</v>
      </c>
      <c r="F108" s="454">
        <f>K103</f>
        <v>1</v>
      </c>
      <c r="G108" s="455" t="s">
        <v>0</v>
      </c>
      <c r="H108" s="456">
        <f>I103</f>
        <v>1</v>
      </c>
      <c r="I108" s="644"/>
      <c r="J108" s="645"/>
      <c r="K108" s="646"/>
      <c r="L108" s="454">
        <f>AF99</f>
        <v>1</v>
      </c>
      <c r="M108" s="455" t="s">
        <v>0</v>
      </c>
      <c r="N108" s="456">
        <f>AD99</f>
        <v>1</v>
      </c>
      <c r="O108" s="586">
        <f>L108+F108+C108</f>
        <v>4</v>
      </c>
      <c r="P108" s="588" t="s">
        <v>0</v>
      </c>
      <c r="Q108" s="590">
        <f>N108+H108+E108</f>
        <v>2</v>
      </c>
      <c r="R108" s="599">
        <f>O108</f>
        <v>4</v>
      </c>
      <c r="S108" s="600">
        <f>O111/Q111</f>
        <v>1.2293577981651376</v>
      </c>
      <c r="T108" s="601">
        <v>1</v>
      </c>
    </row>
    <row r="109" spans="1:48" ht="35.1" customHeight="1" thickBot="1" x14ac:dyDescent="0.3">
      <c r="B109" s="575"/>
      <c r="C109" s="459">
        <f>K99</f>
        <v>25</v>
      </c>
      <c r="D109" s="460" t="s">
        <v>0</v>
      </c>
      <c r="E109" s="461">
        <f>I99</f>
        <v>9</v>
      </c>
      <c r="F109" s="459">
        <f>K104</f>
        <v>25</v>
      </c>
      <c r="G109" s="460" t="s">
        <v>0</v>
      </c>
      <c r="H109" s="461">
        <f>I104</f>
        <v>23</v>
      </c>
      <c r="I109" s="647"/>
      <c r="J109" s="648"/>
      <c r="K109" s="649"/>
      <c r="L109" s="459">
        <f>AI99</f>
        <v>25</v>
      </c>
      <c r="M109" s="460" t="s">
        <v>0</v>
      </c>
      <c r="N109" s="461">
        <f>AG99</f>
        <v>9</v>
      </c>
      <c r="O109" s="587"/>
      <c r="P109" s="589"/>
      <c r="Q109" s="591"/>
      <c r="R109" s="599"/>
      <c r="S109" s="600"/>
      <c r="T109" s="601"/>
    </row>
    <row r="110" spans="1:48" ht="35.1" customHeight="1" thickBot="1" x14ac:dyDescent="0.3">
      <c r="B110" s="575"/>
      <c r="C110" s="463">
        <f>K100</f>
        <v>25</v>
      </c>
      <c r="D110" s="464" t="s">
        <v>0</v>
      </c>
      <c r="E110" s="465">
        <f>I100</f>
        <v>18</v>
      </c>
      <c r="F110" s="463">
        <f>K105</f>
        <v>17</v>
      </c>
      <c r="G110" s="464" t="s">
        <v>0</v>
      </c>
      <c r="H110" s="465">
        <f>I105</f>
        <v>25</v>
      </c>
      <c r="I110" s="647"/>
      <c r="J110" s="648"/>
      <c r="K110" s="649"/>
      <c r="L110" s="463">
        <f>AL99</f>
        <v>17</v>
      </c>
      <c r="M110" s="464" t="s">
        <v>0</v>
      </c>
      <c r="N110" s="465">
        <f>AJ99</f>
        <v>25</v>
      </c>
      <c r="O110" s="587"/>
      <c r="P110" s="589"/>
      <c r="Q110" s="591"/>
      <c r="R110" s="599"/>
      <c r="S110" s="600"/>
      <c r="T110" s="601"/>
    </row>
    <row r="111" spans="1:48" ht="35.1" customHeight="1" thickBot="1" x14ac:dyDescent="0.3">
      <c r="B111" s="575"/>
      <c r="C111" s="467">
        <f>K101</f>
        <v>0</v>
      </c>
      <c r="D111" s="466" t="s">
        <v>0</v>
      </c>
      <c r="E111" s="468">
        <f>I101</f>
        <v>0</v>
      </c>
      <c r="F111" s="467">
        <f>K106</f>
        <v>0</v>
      </c>
      <c r="G111" s="466" t="s">
        <v>0</v>
      </c>
      <c r="H111" s="468">
        <f>I106</f>
        <v>0</v>
      </c>
      <c r="I111" s="647"/>
      <c r="J111" s="648"/>
      <c r="K111" s="649"/>
      <c r="L111" s="467">
        <v>0</v>
      </c>
      <c r="M111" s="466" t="s">
        <v>0</v>
      </c>
      <c r="N111" s="468">
        <v>0</v>
      </c>
      <c r="O111" s="587">
        <f>L112+F112+C112</f>
        <v>134</v>
      </c>
      <c r="P111" s="589" t="s">
        <v>0</v>
      </c>
      <c r="Q111" s="591">
        <f>N112+H112+E112</f>
        <v>109</v>
      </c>
      <c r="R111" s="599"/>
      <c r="S111" s="600"/>
      <c r="T111" s="601"/>
    </row>
    <row r="112" spans="1:48" ht="35.1" customHeight="1" thickBot="1" x14ac:dyDescent="0.3">
      <c r="B112" s="576"/>
      <c r="C112" s="469">
        <f>SUM(C109:C111)</f>
        <v>50</v>
      </c>
      <c r="D112" s="470" t="s">
        <v>0</v>
      </c>
      <c r="E112" s="471">
        <f>SUM(E109:E111)</f>
        <v>27</v>
      </c>
      <c r="F112" s="469">
        <f>SUM(F109:F111)</f>
        <v>42</v>
      </c>
      <c r="G112" s="470" t="s">
        <v>0</v>
      </c>
      <c r="H112" s="471">
        <f>SUM(H109:H111)</f>
        <v>48</v>
      </c>
      <c r="I112" s="650"/>
      <c r="J112" s="651"/>
      <c r="K112" s="652"/>
      <c r="L112" s="469">
        <f>SUM(L109:L111)</f>
        <v>42</v>
      </c>
      <c r="M112" s="470" t="s">
        <v>0</v>
      </c>
      <c r="N112" s="471">
        <f>SUM(N109:N111)</f>
        <v>34</v>
      </c>
      <c r="O112" s="592"/>
      <c r="P112" s="593"/>
      <c r="Q112" s="594"/>
      <c r="R112" s="599"/>
      <c r="S112" s="600"/>
      <c r="T112" s="601"/>
    </row>
    <row r="113" spans="1:31" ht="35.1" customHeight="1" thickBot="1" x14ac:dyDescent="0.3">
      <c r="B113" s="574" t="str">
        <f>'seznam družstev ŽAČKY U16'!B21</f>
        <v>Nový Jičín B</v>
      </c>
      <c r="C113" s="454">
        <f>N98</f>
        <v>1</v>
      </c>
      <c r="D113" s="455" t="s">
        <v>0</v>
      </c>
      <c r="E113" s="456">
        <f>L98</f>
        <v>1</v>
      </c>
      <c r="F113" s="454">
        <f>N103</f>
        <v>2</v>
      </c>
      <c r="G113" s="455" t="s">
        <v>0</v>
      </c>
      <c r="H113" s="456">
        <f>L103</f>
        <v>0</v>
      </c>
      <c r="I113" s="454">
        <f>N108</f>
        <v>1</v>
      </c>
      <c r="J113" s="455" t="s">
        <v>0</v>
      </c>
      <c r="K113" s="456">
        <f>L108</f>
        <v>1</v>
      </c>
      <c r="L113" s="644"/>
      <c r="M113" s="645"/>
      <c r="N113" s="646"/>
      <c r="O113" s="586">
        <f>I113+F113+C113</f>
        <v>4</v>
      </c>
      <c r="P113" s="588" t="s">
        <v>0</v>
      </c>
      <c r="Q113" s="590">
        <f>K113+H113+E113</f>
        <v>2</v>
      </c>
      <c r="R113" s="599">
        <f>O113</f>
        <v>4</v>
      </c>
      <c r="S113" s="600">
        <f>O116/Q116</f>
        <v>1.0603448275862069</v>
      </c>
      <c r="T113" s="601">
        <v>2</v>
      </c>
    </row>
    <row r="114" spans="1:31" ht="35.1" customHeight="1" thickBot="1" x14ac:dyDescent="0.3">
      <c r="B114" s="575"/>
      <c r="C114" s="459">
        <f>N99</f>
        <v>14</v>
      </c>
      <c r="D114" s="460" t="s">
        <v>0</v>
      </c>
      <c r="E114" s="461">
        <f>L99</f>
        <v>25</v>
      </c>
      <c r="F114" s="459">
        <f>N104</f>
        <v>25</v>
      </c>
      <c r="G114" s="460" t="s">
        <v>0</v>
      </c>
      <c r="H114" s="461">
        <f>L104</f>
        <v>15</v>
      </c>
      <c r="I114" s="459">
        <f>N109</f>
        <v>9</v>
      </c>
      <c r="J114" s="460" t="s">
        <v>0</v>
      </c>
      <c r="K114" s="461">
        <f>L109</f>
        <v>25</v>
      </c>
      <c r="L114" s="647"/>
      <c r="M114" s="648"/>
      <c r="N114" s="649"/>
      <c r="O114" s="587"/>
      <c r="P114" s="589"/>
      <c r="Q114" s="591"/>
      <c r="R114" s="599"/>
      <c r="S114" s="600"/>
      <c r="T114" s="601"/>
    </row>
    <row r="115" spans="1:31" ht="35.1" customHeight="1" thickBot="1" x14ac:dyDescent="0.3">
      <c r="B115" s="575"/>
      <c r="C115" s="463">
        <f>N100</f>
        <v>25</v>
      </c>
      <c r="D115" s="464" t="s">
        <v>0</v>
      </c>
      <c r="E115" s="465">
        <f>L100</f>
        <v>15</v>
      </c>
      <c r="F115" s="463">
        <f>N105</f>
        <v>25</v>
      </c>
      <c r="G115" s="464" t="s">
        <v>0</v>
      </c>
      <c r="H115" s="465">
        <f>L105</f>
        <v>19</v>
      </c>
      <c r="I115" s="463">
        <f>N110</f>
        <v>25</v>
      </c>
      <c r="J115" s="464" t="s">
        <v>0</v>
      </c>
      <c r="K115" s="465">
        <f>L110</f>
        <v>17</v>
      </c>
      <c r="L115" s="647"/>
      <c r="M115" s="648"/>
      <c r="N115" s="649"/>
      <c r="O115" s="587"/>
      <c r="P115" s="589"/>
      <c r="Q115" s="591"/>
      <c r="R115" s="599"/>
      <c r="S115" s="600"/>
      <c r="T115" s="601"/>
    </row>
    <row r="116" spans="1:31" ht="35.1" customHeight="1" thickBot="1" x14ac:dyDescent="0.3">
      <c r="B116" s="575"/>
      <c r="C116" s="467">
        <f>N101</f>
        <v>0</v>
      </c>
      <c r="D116" s="466" t="s">
        <v>0</v>
      </c>
      <c r="E116" s="468">
        <f>L101</f>
        <v>0</v>
      </c>
      <c r="F116" s="467">
        <f>N106</f>
        <v>0</v>
      </c>
      <c r="G116" s="466" t="s">
        <v>0</v>
      </c>
      <c r="H116" s="468">
        <f>L106</f>
        <v>0</v>
      </c>
      <c r="I116" s="467">
        <f>N111</f>
        <v>0</v>
      </c>
      <c r="J116" s="466" t="s">
        <v>0</v>
      </c>
      <c r="K116" s="468">
        <f>L111</f>
        <v>0</v>
      </c>
      <c r="L116" s="647"/>
      <c r="M116" s="648"/>
      <c r="N116" s="649"/>
      <c r="O116" s="587">
        <f>I117+F117+C117</f>
        <v>123</v>
      </c>
      <c r="P116" s="589" t="s">
        <v>0</v>
      </c>
      <c r="Q116" s="591">
        <f>K117+H117+E117</f>
        <v>116</v>
      </c>
      <c r="R116" s="599"/>
      <c r="S116" s="600"/>
      <c r="T116" s="601"/>
    </row>
    <row r="117" spans="1:31" ht="35.1" customHeight="1" thickBot="1" x14ac:dyDescent="0.3">
      <c r="B117" s="576"/>
      <c r="C117" s="469">
        <f>SUM(C114:C116)</f>
        <v>39</v>
      </c>
      <c r="D117" s="470" t="s">
        <v>0</v>
      </c>
      <c r="E117" s="471">
        <f>SUM(E114:E116)</f>
        <v>40</v>
      </c>
      <c r="F117" s="469">
        <f>SUM(F114:F116)</f>
        <v>50</v>
      </c>
      <c r="G117" s="470" t="s">
        <v>0</v>
      </c>
      <c r="H117" s="471">
        <f>SUM(H114:H116)</f>
        <v>34</v>
      </c>
      <c r="I117" s="469">
        <f>SUM(I114:I116)</f>
        <v>34</v>
      </c>
      <c r="J117" s="470" t="s">
        <v>0</v>
      </c>
      <c r="K117" s="471">
        <f>SUM(K114:K116)</f>
        <v>42</v>
      </c>
      <c r="L117" s="650"/>
      <c r="M117" s="651"/>
      <c r="N117" s="652"/>
      <c r="O117" s="592"/>
      <c r="P117" s="593"/>
      <c r="Q117" s="594"/>
      <c r="R117" s="599"/>
      <c r="S117" s="600"/>
      <c r="T117" s="601"/>
    </row>
    <row r="118" spans="1:31" ht="35.1" customHeight="1" thickBot="1" x14ac:dyDescent="0.3"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2"/>
      <c r="AE118" s="158"/>
    </row>
    <row r="119" spans="1:31" ht="35.1" customHeight="1" thickBot="1" x14ac:dyDescent="0.3"/>
    <row r="120" spans="1:31" ht="35.1" customHeight="1" thickBot="1" x14ac:dyDescent="0.4">
      <c r="A120" s="45"/>
      <c r="B120" s="629" t="s">
        <v>97</v>
      </c>
      <c r="C120" s="630"/>
      <c r="D120" s="630"/>
      <c r="E120" s="513" t="s">
        <v>1</v>
      </c>
      <c r="F120" s="514"/>
      <c r="G120" s="515"/>
      <c r="H120" s="513" t="s">
        <v>8</v>
      </c>
      <c r="I120" s="514"/>
      <c r="J120" s="515"/>
      <c r="K120" s="513" t="s">
        <v>9</v>
      </c>
      <c r="L120" s="514"/>
      <c r="M120" s="515"/>
      <c r="N120" s="513" t="s">
        <v>10</v>
      </c>
      <c r="O120" s="514"/>
      <c r="P120" s="515"/>
      <c r="Q120" s="513" t="s">
        <v>2</v>
      </c>
      <c r="R120" s="514"/>
      <c r="S120" s="515"/>
      <c r="T120" s="516" t="s">
        <v>55</v>
      </c>
      <c r="U120" s="517" t="s">
        <v>58</v>
      </c>
      <c r="V120" s="518" t="s">
        <v>59</v>
      </c>
    </row>
    <row r="121" spans="1:31" ht="35.1" customHeight="1" x14ac:dyDescent="0.35">
      <c r="A121" s="45" t="s">
        <v>46</v>
      </c>
      <c r="B121" s="223" t="s">
        <v>193</v>
      </c>
      <c r="C121" s="221" t="s">
        <v>6</v>
      </c>
      <c r="D121" s="511" t="s">
        <v>67</v>
      </c>
      <c r="E121" s="223">
        <v>1</v>
      </c>
      <c r="F121" s="221" t="s">
        <v>0</v>
      </c>
      <c r="G121" s="224">
        <v>2</v>
      </c>
      <c r="H121" s="54">
        <v>23</v>
      </c>
      <c r="I121" s="55" t="s">
        <v>0</v>
      </c>
      <c r="J121" s="56">
        <v>25</v>
      </c>
      <c r="K121" s="54">
        <v>25</v>
      </c>
      <c r="L121" s="55" t="s">
        <v>0</v>
      </c>
      <c r="M121" s="56">
        <v>20</v>
      </c>
      <c r="N121" s="54">
        <v>14</v>
      </c>
      <c r="O121" s="55" t="s">
        <v>0</v>
      </c>
      <c r="P121" s="56">
        <v>15</v>
      </c>
      <c r="Q121" s="54">
        <f>N121+K121+H121</f>
        <v>62</v>
      </c>
      <c r="R121" s="55" t="s">
        <v>0</v>
      </c>
      <c r="S121" s="56">
        <f>P121+M121+J121</f>
        <v>60</v>
      </c>
      <c r="T121" s="167"/>
      <c r="U121" s="523">
        <v>0</v>
      </c>
      <c r="V121" s="168"/>
    </row>
    <row r="122" spans="1:31" ht="35.1" customHeight="1" x14ac:dyDescent="0.35">
      <c r="A122" s="45" t="s">
        <v>47</v>
      </c>
      <c r="B122" s="235" t="s">
        <v>194</v>
      </c>
      <c r="C122" s="236" t="s">
        <v>6</v>
      </c>
      <c r="D122" s="512" t="s">
        <v>195</v>
      </c>
      <c r="E122" s="235">
        <v>0</v>
      </c>
      <c r="F122" s="236"/>
      <c r="G122" s="237">
        <v>2</v>
      </c>
      <c r="H122" s="28">
        <v>19</v>
      </c>
      <c r="I122" s="29"/>
      <c r="J122" s="31">
        <v>25</v>
      </c>
      <c r="K122" s="28">
        <v>20</v>
      </c>
      <c r="L122" s="29"/>
      <c r="M122" s="31">
        <v>25</v>
      </c>
      <c r="N122" s="28"/>
      <c r="O122" s="29"/>
      <c r="P122" s="31"/>
      <c r="Q122" s="19">
        <f>N122+K122+H122</f>
        <v>39</v>
      </c>
      <c r="R122" s="20"/>
      <c r="S122" s="24">
        <f>P122+M122+J122</f>
        <v>50</v>
      </c>
      <c r="T122" s="169"/>
      <c r="U122" s="524">
        <v>1</v>
      </c>
      <c r="V122" s="170"/>
    </row>
    <row r="123" spans="1:31" ht="35.1" customHeight="1" x14ac:dyDescent="0.35">
      <c r="A123" s="45" t="s">
        <v>48</v>
      </c>
      <c r="B123" s="507" t="s">
        <v>128</v>
      </c>
      <c r="C123" s="236" t="s">
        <v>6</v>
      </c>
      <c r="D123" s="243" t="s">
        <v>196</v>
      </c>
      <c r="E123" s="507">
        <v>0</v>
      </c>
      <c r="F123" s="508"/>
      <c r="G123" s="430">
        <v>2</v>
      </c>
      <c r="H123" s="527">
        <v>13</v>
      </c>
      <c r="I123" s="528"/>
      <c r="J123" s="529">
        <v>25</v>
      </c>
      <c r="K123" s="527">
        <v>17</v>
      </c>
      <c r="L123" s="528"/>
      <c r="M123" s="529">
        <v>25</v>
      </c>
      <c r="N123" s="527"/>
      <c r="O123" s="528"/>
      <c r="P123" s="529"/>
      <c r="Q123" s="527">
        <v>30</v>
      </c>
      <c r="R123" s="528"/>
      <c r="S123" s="529">
        <v>50</v>
      </c>
      <c r="T123" s="169"/>
      <c r="U123" s="524">
        <v>2</v>
      </c>
      <c r="V123" s="170"/>
    </row>
    <row r="124" spans="1:31" ht="35.1" customHeight="1" thickBot="1" x14ac:dyDescent="0.4">
      <c r="A124" s="45" t="s">
        <v>49</v>
      </c>
      <c r="B124" s="509" t="s">
        <v>169</v>
      </c>
      <c r="C124" s="291" t="s">
        <v>6</v>
      </c>
      <c r="D124" s="322" t="s">
        <v>138</v>
      </c>
      <c r="E124" s="509">
        <v>2</v>
      </c>
      <c r="F124" s="510"/>
      <c r="G124" s="526">
        <v>0</v>
      </c>
      <c r="H124" s="530">
        <v>25</v>
      </c>
      <c r="I124" s="531"/>
      <c r="J124" s="532">
        <v>12</v>
      </c>
      <c r="K124" s="530">
        <v>25</v>
      </c>
      <c r="L124" s="531"/>
      <c r="M124" s="532">
        <v>15</v>
      </c>
      <c r="N124" s="530"/>
      <c r="O124" s="531"/>
      <c r="P124" s="532"/>
      <c r="Q124" s="530">
        <v>50</v>
      </c>
      <c r="R124" s="531"/>
      <c r="S124" s="532">
        <v>27</v>
      </c>
      <c r="T124" s="171"/>
      <c r="U124" s="525">
        <v>3</v>
      </c>
      <c r="V124" s="172"/>
    </row>
    <row r="125" spans="1:31" ht="35.1" customHeight="1" x14ac:dyDescent="0.3">
      <c r="Q125" s="533"/>
      <c r="R125" s="533"/>
      <c r="S125" s="533"/>
      <c r="T125" s="46"/>
    </row>
    <row r="126" spans="1:31" ht="35.1" customHeight="1" thickBot="1" x14ac:dyDescent="0.3">
      <c r="T126" s="46"/>
    </row>
    <row r="127" spans="1:31" ht="35.1" customHeight="1" thickBot="1" x14ac:dyDescent="0.4">
      <c r="B127" s="627" t="s">
        <v>11</v>
      </c>
      <c r="C127" s="628"/>
      <c r="D127" s="628"/>
      <c r="E127" s="519" t="s">
        <v>1</v>
      </c>
      <c r="F127" s="520"/>
      <c r="G127" s="521"/>
      <c r="H127" s="519" t="s">
        <v>8</v>
      </c>
      <c r="I127" s="520"/>
      <c r="J127" s="521"/>
      <c r="K127" s="519" t="s">
        <v>9</v>
      </c>
      <c r="L127" s="520"/>
      <c r="M127" s="521"/>
      <c r="N127" s="519" t="s">
        <v>10</v>
      </c>
      <c r="O127" s="520"/>
      <c r="P127" s="521"/>
      <c r="Q127" s="522" t="s">
        <v>2</v>
      </c>
      <c r="R127" s="520"/>
      <c r="S127" s="521"/>
      <c r="T127" s="518" t="s">
        <v>55</v>
      </c>
      <c r="U127" s="517" t="s">
        <v>58</v>
      </c>
      <c r="V127" s="518" t="s">
        <v>59</v>
      </c>
    </row>
    <row r="128" spans="1:31" ht="35.1" customHeight="1" x14ac:dyDescent="0.35">
      <c r="A128" s="447" t="s">
        <v>50</v>
      </c>
      <c r="B128" s="246" t="s">
        <v>198</v>
      </c>
      <c r="C128" s="20" t="s">
        <v>6</v>
      </c>
      <c r="D128" s="534" t="s">
        <v>196</v>
      </c>
      <c r="E128" s="246">
        <v>2</v>
      </c>
      <c r="F128" s="247" t="s">
        <v>0</v>
      </c>
      <c r="G128" s="248">
        <v>0</v>
      </c>
      <c r="H128" s="246">
        <v>25</v>
      </c>
      <c r="I128" s="247" t="s">
        <v>0</v>
      </c>
      <c r="J128" s="248">
        <v>22</v>
      </c>
      <c r="K128" s="246">
        <v>25</v>
      </c>
      <c r="L128" s="247" t="s">
        <v>0</v>
      </c>
      <c r="M128" s="248">
        <v>20</v>
      </c>
      <c r="N128" s="246"/>
      <c r="O128" s="247" t="s">
        <v>0</v>
      </c>
      <c r="P128" s="248"/>
      <c r="Q128" s="296">
        <f>H128+K128</f>
        <v>50</v>
      </c>
      <c r="R128" s="247" t="s">
        <v>0</v>
      </c>
      <c r="S128" s="534">
        <f>P128+M128+J128</f>
        <v>42</v>
      </c>
      <c r="T128" s="536"/>
      <c r="U128" s="537"/>
      <c r="V128" s="538"/>
    </row>
    <row r="129" spans="1:22" ht="35.1" customHeight="1" thickBot="1" x14ac:dyDescent="0.4">
      <c r="A129" s="447" t="s">
        <v>51</v>
      </c>
      <c r="B129" s="282" t="s">
        <v>195</v>
      </c>
      <c r="C129" s="36" t="s">
        <v>6</v>
      </c>
      <c r="D129" s="535" t="s">
        <v>169</v>
      </c>
      <c r="E129" s="290">
        <v>0</v>
      </c>
      <c r="F129" s="291" t="s">
        <v>0</v>
      </c>
      <c r="G129" s="292">
        <v>2</v>
      </c>
      <c r="H129" s="290">
        <v>16</v>
      </c>
      <c r="I129" s="291" t="s">
        <v>0</v>
      </c>
      <c r="J129" s="292">
        <v>25</v>
      </c>
      <c r="K129" s="290">
        <v>21</v>
      </c>
      <c r="L129" s="291" t="s">
        <v>0</v>
      </c>
      <c r="M129" s="292">
        <v>25</v>
      </c>
      <c r="N129" s="290"/>
      <c r="O129" s="291" t="s">
        <v>0</v>
      </c>
      <c r="P129" s="292"/>
      <c r="Q129" s="304">
        <v>37</v>
      </c>
      <c r="R129" s="291" t="s">
        <v>0</v>
      </c>
      <c r="S129" s="562">
        <v>50</v>
      </c>
      <c r="T129" s="539"/>
      <c r="U129" s="510"/>
      <c r="V129" s="526"/>
    </row>
    <row r="130" spans="1:22" ht="35.1" customHeight="1" x14ac:dyDescent="0.25">
      <c r="A130" s="447"/>
      <c r="T130" s="46"/>
    </row>
    <row r="131" spans="1:22" ht="35.1" customHeight="1" thickBot="1" x14ac:dyDescent="0.3">
      <c r="A131" s="447"/>
      <c r="T131" s="46"/>
    </row>
    <row r="132" spans="1:22" ht="35.1" customHeight="1" thickBot="1" x14ac:dyDescent="0.4">
      <c r="A132" s="447"/>
      <c r="B132" s="627" t="s">
        <v>12</v>
      </c>
      <c r="C132" s="628"/>
      <c r="D132" s="628"/>
      <c r="E132" s="486" t="s">
        <v>1</v>
      </c>
      <c r="F132" s="487"/>
      <c r="G132" s="488"/>
      <c r="H132" s="486" t="s">
        <v>8</v>
      </c>
      <c r="I132" s="487"/>
      <c r="J132" s="488"/>
      <c r="K132" s="486" t="s">
        <v>9</v>
      </c>
      <c r="L132" s="487"/>
      <c r="M132" s="488"/>
      <c r="N132" s="486" t="s">
        <v>10</v>
      </c>
      <c r="O132" s="487"/>
      <c r="P132" s="488"/>
      <c r="Q132" s="489" t="s">
        <v>2</v>
      </c>
      <c r="R132" s="487"/>
      <c r="S132" s="488"/>
      <c r="T132" s="67" t="s">
        <v>55</v>
      </c>
      <c r="U132" s="17" t="s">
        <v>58</v>
      </c>
      <c r="V132" s="18" t="s">
        <v>59</v>
      </c>
    </row>
    <row r="133" spans="1:22" ht="35.1" customHeight="1" thickBot="1" x14ac:dyDescent="0.3">
      <c r="A133" s="447" t="s">
        <v>52</v>
      </c>
      <c r="B133" s="282" t="s">
        <v>196</v>
      </c>
      <c r="C133" s="283" t="s">
        <v>6</v>
      </c>
      <c r="D133" s="535" t="s">
        <v>195</v>
      </c>
      <c r="E133" s="282">
        <v>2</v>
      </c>
      <c r="F133" s="283" t="s">
        <v>0</v>
      </c>
      <c r="G133" s="284">
        <v>0</v>
      </c>
      <c r="H133" s="282">
        <v>25</v>
      </c>
      <c r="I133" s="283" t="s">
        <v>0</v>
      </c>
      <c r="J133" s="284">
        <v>18</v>
      </c>
      <c r="K133" s="282">
        <v>25</v>
      </c>
      <c r="L133" s="283" t="s">
        <v>0</v>
      </c>
      <c r="M133" s="284">
        <v>20</v>
      </c>
      <c r="N133" s="282"/>
      <c r="O133" s="283" t="s">
        <v>0</v>
      </c>
      <c r="P133" s="284"/>
      <c r="Q133" s="559">
        <f>N133+K133+H133</f>
        <v>50</v>
      </c>
      <c r="R133" s="283" t="s">
        <v>0</v>
      </c>
      <c r="S133" s="535">
        <f>P133+M133+J133</f>
        <v>38</v>
      </c>
      <c r="T133" s="492"/>
      <c r="U133" s="493"/>
      <c r="V133" s="494"/>
    </row>
    <row r="134" spans="1:22" ht="35.1" customHeight="1" x14ac:dyDescent="0.25">
      <c r="A134" s="447"/>
      <c r="T134" s="46"/>
    </row>
    <row r="135" spans="1:22" ht="35.1" customHeight="1" thickBot="1" x14ac:dyDescent="0.3">
      <c r="A135" s="447"/>
      <c r="T135" s="46"/>
    </row>
    <row r="136" spans="1:22" ht="35.1" customHeight="1" thickBot="1" x14ac:dyDescent="0.4">
      <c r="A136" s="447"/>
      <c r="B136" s="627" t="s">
        <v>13</v>
      </c>
      <c r="C136" s="628"/>
      <c r="D136" s="628"/>
      <c r="E136" s="486" t="s">
        <v>1</v>
      </c>
      <c r="F136" s="487"/>
      <c r="G136" s="488"/>
      <c r="H136" s="486" t="s">
        <v>8</v>
      </c>
      <c r="I136" s="487"/>
      <c r="J136" s="488"/>
      <c r="K136" s="486" t="s">
        <v>9</v>
      </c>
      <c r="L136" s="487"/>
      <c r="M136" s="488"/>
      <c r="N136" s="486" t="s">
        <v>10</v>
      </c>
      <c r="O136" s="487"/>
      <c r="P136" s="488"/>
      <c r="Q136" s="489" t="s">
        <v>2</v>
      </c>
      <c r="R136" s="487"/>
      <c r="S136" s="488"/>
      <c r="T136" s="67" t="s">
        <v>55</v>
      </c>
      <c r="U136" s="17" t="s">
        <v>58</v>
      </c>
      <c r="V136" s="18" t="s">
        <v>59</v>
      </c>
    </row>
    <row r="137" spans="1:22" ht="35.1" customHeight="1" x14ac:dyDescent="0.25">
      <c r="A137" s="447" t="s">
        <v>53</v>
      </c>
      <c r="B137" s="560" t="s">
        <v>199</v>
      </c>
      <c r="C137" s="247" t="s">
        <v>6</v>
      </c>
      <c r="D137" s="561" t="s">
        <v>169</v>
      </c>
      <c r="E137" s="246">
        <v>0</v>
      </c>
      <c r="F137" s="247" t="s">
        <v>0</v>
      </c>
      <c r="G137" s="248">
        <v>2</v>
      </c>
      <c r="H137" s="246">
        <v>17</v>
      </c>
      <c r="I137" s="247" t="s">
        <v>0</v>
      </c>
      <c r="J137" s="248">
        <v>25</v>
      </c>
      <c r="K137" s="246">
        <v>22</v>
      </c>
      <c r="L137" s="247" t="s">
        <v>0</v>
      </c>
      <c r="M137" s="248">
        <v>25</v>
      </c>
      <c r="N137" s="246"/>
      <c r="O137" s="247" t="s">
        <v>0</v>
      </c>
      <c r="P137" s="248"/>
      <c r="Q137" s="296">
        <f>N137+K137+H137</f>
        <v>39</v>
      </c>
      <c r="R137" s="247" t="s">
        <v>0</v>
      </c>
      <c r="S137" s="534">
        <f>P137+M137+J137</f>
        <v>50</v>
      </c>
      <c r="T137" s="490"/>
      <c r="U137" s="491"/>
      <c r="V137" s="491"/>
    </row>
  </sheetData>
  <mergeCells count="293">
    <mergeCell ref="B113:B117"/>
    <mergeCell ref="L113:N117"/>
    <mergeCell ref="O113:O115"/>
    <mergeCell ref="P113:P115"/>
    <mergeCell ref="Q113:Q115"/>
    <mergeCell ref="R113:R117"/>
    <mergeCell ref="S113:S117"/>
    <mergeCell ref="T113:T117"/>
    <mergeCell ref="O116:O117"/>
    <mergeCell ref="P116:P117"/>
    <mergeCell ref="Q116:Q117"/>
    <mergeCell ref="B108:B112"/>
    <mergeCell ref="I108:K112"/>
    <mergeCell ref="O108:O110"/>
    <mergeCell ref="P108:P110"/>
    <mergeCell ref="Q108:Q110"/>
    <mergeCell ref="R108:R112"/>
    <mergeCell ref="S108:S112"/>
    <mergeCell ref="T108:T112"/>
    <mergeCell ref="O111:O112"/>
    <mergeCell ref="P111:P112"/>
    <mergeCell ref="Q111:Q112"/>
    <mergeCell ref="B103:B107"/>
    <mergeCell ref="F103:H107"/>
    <mergeCell ref="O103:O105"/>
    <mergeCell ref="P103:P105"/>
    <mergeCell ref="Q103:Q105"/>
    <mergeCell ref="R103:R107"/>
    <mergeCell ref="S103:S107"/>
    <mergeCell ref="T103:T107"/>
    <mergeCell ref="O106:O107"/>
    <mergeCell ref="P106:P107"/>
    <mergeCell ref="Q106:Q107"/>
    <mergeCell ref="B98:B102"/>
    <mergeCell ref="C98:E102"/>
    <mergeCell ref="O98:O100"/>
    <mergeCell ref="P98:P100"/>
    <mergeCell ref="Q98:Q100"/>
    <mergeCell ref="R98:R102"/>
    <mergeCell ref="S98:S102"/>
    <mergeCell ref="T98:T102"/>
    <mergeCell ref="O101:O102"/>
    <mergeCell ref="P101:P102"/>
    <mergeCell ref="Q101:Q102"/>
    <mergeCell ref="B96:B97"/>
    <mergeCell ref="C96:E97"/>
    <mergeCell ref="F96:H97"/>
    <mergeCell ref="I96:K97"/>
    <mergeCell ref="L96:N97"/>
    <mergeCell ref="O96:Q96"/>
    <mergeCell ref="R96:R97"/>
    <mergeCell ref="S96:S97"/>
    <mergeCell ref="T96:T97"/>
    <mergeCell ref="O97:Q97"/>
    <mergeCell ref="B89:B93"/>
    <mergeCell ref="L89:N93"/>
    <mergeCell ref="O89:O91"/>
    <mergeCell ref="P89:P91"/>
    <mergeCell ref="Q89:Q91"/>
    <mergeCell ref="R89:R93"/>
    <mergeCell ref="S89:S93"/>
    <mergeCell ref="T89:T93"/>
    <mergeCell ref="O92:O93"/>
    <mergeCell ref="P92:P93"/>
    <mergeCell ref="Q92:Q93"/>
    <mergeCell ref="B84:B88"/>
    <mergeCell ref="I84:K88"/>
    <mergeCell ref="O84:O86"/>
    <mergeCell ref="P84:P86"/>
    <mergeCell ref="Q84:Q86"/>
    <mergeCell ref="R84:R88"/>
    <mergeCell ref="S84:S88"/>
    <mergeCell ref="T84:T88"/>
    <mergeCell ref="O87:O88"/>
    <mergeCell ref="P87:P88"/>
    <mergeCell ref="Q87:Q88"/>
    <mergeCell ref="B72:B73"/>
    <mergeCell ref="C72:E73"/>
    <mergeCell ref="F72:H73"/>
    <mergeCell ref="I72:K73"/>
    <mergeCell ref="L72:N73"/>
    <mergeCell ref="O72:Q72"/>
    <mergeCell ref="R72:R73"/>
    <mergeCell ref="S72:S73"/>
    <mergeCell ref="B79:B83"/>
    <mergeCell ref="F79:H83"/>
    <mergeCell ref="O79:O81"/>
    <mergeCell ref="P79:P81"/>
    <mergeCell ref="Q79:Q81"/>
    <mergeCell ref="R79:R83"/>
    <mergeCell ref="S79:S83"/>
    <mergeCell ref="O82:O83"/>
    <mergeCell ref="P82:P83"/>
    <mergeCell ref="Q82:Q83"/>
    <mergeCell ref="B74:B78"/>
    <mergeCell ref="C74:E78"/>
    <mergeCell ref="O74:O76"/>
    <mergeCell ref="P74:P76"/>
    <mergeCell ref="Q74:Q76"/>
    <mergeCell ref="R74:R78"/>
    <mergeCell ref="S74:S78"/>
    <mergeCell ref="T74:T78"/>
    <mergeCell ref="O77:O78"/>
    <mergeCell ref="P77:P78"/>
    <mergeCell ref="Q77:Q78"/>
    <mergeCell ref="AD2:AF2"/>
    <mergeCell ref="AG2:AI2"/>
    <mergeCell ref="AJ2:AL2"/>
    <mergeCell ref="AD25:AF25"/>
    <mergeCell ref="AG25:AI25"/>
    <mergeCell ref="AJ25:AL25"/>
    <mergeCell ref="R65:R69"/>
    <mergeCell ref="S65:S69"/>
    <mergeCell ref="T65:T69"/>
    <mergeCell ref="S60:S64"/>
    <mergeCell ref="T60:T64"/>
    <mergeCell ref="R60:R64"/>
    <mergeCell ref="R55:R59"/>
    <mergeCell ref="S55:S59"/>
    <mergeCell ref="T55:T59"/>
    <mergeCell ref="S50:S54"/>
    <mergeCell ref="T50:T54"/>
    <mergeCell ref="R48:R49"/>
    <mergeCell ref="S48:S49"/>
    <mergeCell ref="T48:T49"/>
    <mergeCell ref="AS88:AU88"/>
    <mergeCell ref="B127:D127"/>
    <mergeCell ref="B132:D132"/>
    <mergeCell ref="T72:T73"/>
    <mergeCell ref="AD48:AF48"/>
    <mergeCell ref="AG48:AI48"/>
    <mergeCell ref="AJ48:AL48"/>
    <mergeCell ref="AD72:AF72"/>
    <mergeCell ref="AG72:AI72"/>
    <mergeCell ref="AJ72:AL72"/>
    <mergeCell ref="T79:T83"/>
    <mergeCell ref="O58:O59"/>
    <mergeCell ref="P58:P59"/>
    <mergeCell ref="Q58:Q59"/>
    <mergeCell ref="O53:O54"/>
    <mergeCell ref="P53:P54"/>
    <mergeCell ref="Q53:Q54"/>
    <mergeCell ref="B55:B59"/>
    <mergeCell ref="F55:H59"/>
    <mergeCell ref="O55:O57"/>
    <mergeCell ref="P55:P57"/>
    <mergeCell ref="Q55:Q57"/>
    <mergeCell ref="O49:Q49"/>
    <mergeCell ref="B136:D136"/>
    <mergeCell ref="B120:D120"/>
    <mergeCell ref="AS98:AU98"/>
    <mergeCell ref="AS93:AU93"/>
    <mergeCell ref="AD96:AF96"/>
    <mergeCell ref="AG96:AI96"/>
    <mergeCell ref="AJ96:AL96"/>
    <mergeCell ref="O63:O64"/>
    <mergeCell ref="P63:P64"/>
    <mergeCell ref="Q63:Q64"/>
    <mergeCell ref="O68:O69"/>
    <mergeCell ref="P68:P69"/>
    <mergeCell ref="Q68:Q69"/>
    <mergeCell ref="O73:Q73"/>
    <mergeCell ref="B65:B69"/>
    <mergeCell ref="L65:N69"/>
    <mergeCell ref="O65:O67"/>
    <mergeCell ref="P65:P67"/>
    <mergeCell ref="Q65:Q67"/>
    <mergeCell ref="B60:B64"/>
    <mergeCell ref="I60:K64"/>
    <mergeCell ref="O60:O62"/>
    <mergeCell ref="P60:P62"/>
    <mergeCell ref="Q60:Q62"/>
    <mergeCell ref="B50:B54"/>
    <mergeCell ref="C50:E54"/>
    <mergeCell ref="O50:O52"/>
    <mergeCell ref="P50:P52"/>
    <mergeCell ref="Q50:Q52"/>
    <mergeCell ref="R50:R54"/>
    <mergeCell ref="B48:B49"/>
    <mergeCell ref="C48:E49"/>
    <mergeCell ref="F48:H49"/>
    <mergeCell ref="I48:K49"/>
    <mergeCell ref="L48:N49"/>
    <mergeCell ref="O48:Q48"/>
    <mergeCell ref="R42:R46"/>
    <mergeCell ref="S42:S46"/>
    <mergeCell ref="T42:T46"/>
    <mergeCell ref="O45:O46"/>
    <mergeCell ref="P45:P46"/>
    <mergeCell ref="Q45:Q46"/>
    <mergeCell ref="S37:S41"/>
    <mergeCell ref="T37:T41"/>
    <mergeCell ref="O40:O41"/>
    <mergeCell ref="P40:P41"/>
    <mergeCell ref="Q40:Q41"/>
    <mergeCell ref="R37:R41"/>
    <mergeCell ref="B42:B46"/>
    <mergeCell ref="L42:N46"/>
    <mergeCell ref="O42:O44"/>
    <mergeCell ref="P42:P44"/>
    <mergeCell ref="Q42:Q44"/>
    <mergeCell ref="B37:B41"/>
    <mergeCell ref="I37:K41"/>
    <mergeCell ref="O37:O39"/>
    <mergeCell ref="P37:P39"/>
    <mergeCell ref="Q37:Q39"/>
    <mergeCell ref="R32:R36"/>
    <mergeCell ref="S32:S36"/>
    <mergeCell ref="T32:T36"/>
    <mergeCell ref="O35:O36"/>
    <mergeCell ref="P35:P36"/>
    <mergeCell ref="Q35:Q36"/>
    <mergeCell ref="O30:O31"/>
    <mergeCell ref="P30:P31"/>
    <mergeCell ref="Q30:Q31"/>
    <mergeCell ref="S27:S31"/>
    <mergeCell ref="T27:T31"/>
    <mergeCell ref="R25:R26"/>
    <mergeCell ref="S25:S26"/>
    <mergeCell ref="T25:T26"/>
    <mergeCell ref="O26:Q26"/>
    <mergeCell ref="B27:B31"/>
    <mergeCell ref="C27:E31"/>
    <mergeCell ref="O27:O29"/>
    <mergeCell ref="P27:P29"/>
    <mergeCell ref="Q27:Q29"/>
    <mergeCell ref="R27:R31"/>
    <mergeCell ref="B25:B26"/>
    <mergeCell ref="C25:E26"/>
    <mergeCell ref="F25:H26"/>
    <mergeCell ref="I25:K26"/>
    <mergeCell ref="L25:N26"/>
    <mergeCell ref="O25:Q25"/>
    <mergeCell ref="O22:O23"/>
    <mergeCell ref="P22:P23"/>
    <mergeCell ref="Q22:Q23"/>
    <mergeCell ref="O17:O18"/>
    <mergeCell ref="P17:P18"/>
    <mergeCell ref="Q17:Q18"/>
    <mergeCell ref="B32:B36"/>
    <mergeCell ref="F32:H36"/>
    <mergeCell ref="O32:O34"/>
    <mergeCell ref="P32:P34"/>
    <mergeCell ref="Q32:Q34"/>
    <mergeCell ref="R9:R13"/>
    <mergeCell ref="S9:S13"/>
    <mergeCell ref="T9:T13"/>
    <mergeCell ref="S4:S8"/>
    <mergeCell ref="T4:T8"/>
    <mergeCell ref="O7:O8"/>
    <mergeCell ref="P7:P8"/>
    <mergeCell ref="Q7:Q8"/>
    <mergeCell ref="B19:B23"/>
    <mergeCell ref="L19:N23"/>
    <mergeCell ref="O19:O21"/>
    <mergeCell ref="P19:P21"/>
    <mergeCell ref="Q19:Q21"/>
    <mergeCell ref="S14:S18"/>
    <mergeCell ref="T14:T18"/>
    <mergeCell ref="B14:B18"/>
    <mergeCell ref="I14:K18"/>
    <mergeCell ref="O14:O16"/>
    <mergeCell ref="P14:P16"/>
    <mergeCell ref="Q14:Q16"/>
    <mergeCell ref="R14:R18"/>
    <mergeCell ref="R19:R23"/>
    <mergeCell ref="S19:S23"/>
    <mergeCell ref="T19:T23"/>
    <mergeCell ref="R2:R3"/>
    <mergeCell ref="S2:S3"/>
    <mergeCell ref="T2:T3"/>
    <mergeCell ref="O3:Q3"/>
    <mergeCell ref="B4:B8"/>
    <mergeCell ref="C4:E8"/>
    <mergeCell ref="O4:O6"/>
    <mergeCell ref="P4:P6"/>
    <mergeCell ref="Q4:Q6"/>
    <mergeCell ref="R4:R8"/>
    <mergeCell ref="B1:Q1"/>
    <mergeCell ref="B2:B3"/>
    <mergeCell ref="C2:E3"/>
    <mergeCell ref="F2:H3"/>
    <mergeCell ref="I2:K3"/>
    <mergeCell ref="L2:N3"/>
    <mergeCell ref="O2:Q2"/>
    <mergeCell ref="B9:B13"/>
    <mergeCell ref="F9:H13"/>
    <mergeCell ref="O9:O11"/>
    <mergeCell ref="P9:P11"/>
    <mergeCell ref="Q9:Q11"/>
    <mergeCell ref="O12:O13"/>
    <mergeCell ref="P12:P13"/>
    <mergeCell ref="Q12:Q13"/>
  </mergeCells>
  <pageMargins left="0.25" right="0.25" top="0.75" bottom="0.75" header="0.3" footer="0.3"/>
  <pageSetup paperSize="9" scale="10" orientation="landscape" horizontalDpi="360" verticalDpi="360" r:id="rId1"/>
  <rowBreaks count="5" manualBreakCount="5">
    <brk id="23" max="16383" man="1"/>
    <brk id="46" max="16383" man="1"/>
    <brk id="71" max="40" man="1"/>
    <brk id="94" max="40" man="1"/>
    <brk id="117" max="40" man="1"/>
  </rowBreaks>
  <colBreaks count="1" manualBreakCount="1">
    <brk id="23" max="1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9756-C1A6-47B4-902F-BD30FCA520C4}">
  <sheetPr>
    <pageSetUpPr fitToPage="1"/>
  </sheetPr>
  <dimension ref="A1:AA62"/>
  <sheetViews>
    <sheetView view="pageBreakPreview" zoomScale="60" zoomScaleNormal="100" workbookViewId="0">
      <selection activeCell="Y7" sqref="Y7"/>
    </sheetView>
  </sheetViews>
  <sheetFormatPr defaultColWidth="8.85546875" defaultRowHeight="30" customHeight="1" x14ac:dyDescent="0.35"/>
  <cols>
    <col min="1" max="1" width="9.85546875" style="211" customWidth="1"/>
    <col min="2" max="2" width="12" style="210" customWidth="1"/>
    <col min="3" max="3" width="11" style="211" customWidth="1"/>
    <col min="4" max="4" width="21.85546875" style="212" customWidth="1"/>
    <col min="5" max="5" width="36.85546875" style="213" customWidth="1"/>
    <col min="6" max="6" width="3.7109375" style="211" customWidth="1"/>
    <col min="7" max="7" width="35.42578125" style="211" customWidth="1"/>
    <col min="8" max="8" width="10.7109375" style="211" customWidth="1"/>
    <col min="9" max="9" width="4.7109375" style="211" customWidth="1"/>
    <col min="10" max="11" width="10.7109375" style="211" customWidth="1"/>
    <col min="12" max="12" width="4.7109375" style="211" customWidth="1"/>
    <col min="13" max="14" width="10.7109375" style="211" customWidth="1"/>
    <col min="15" max="15" width="4.7109375" style="211" customWidth="1"/>
    <col min="16" max="16" width="10.7109375" style="211" customWidth="1"/>
    <col min="17" max="19" width="4.7109375" style="211" customWidth="1"/>
    <col min="20" max="20" width="10.7109375" style="214" customWidth="1"/>
    <col min="21" max="21" width="4.7109375" style="211" customWidth="1"/>
    <col min="22" max="22" width="11.7109375" style="214" customWidth="1"/>
    <col min="23" max="23" width="8.85546875" style="211"/>
    <col min="24" max="24" width="23.5703125" style="215" customWidth="1"/>
    <col min="25" max="16384" width="8.85546875" style="211"/>
  </cols>
  <sheetData>
    <row r="1" spans="1:27" ht="35.1" customHeight="1" thickBot="1" x14ac:dyDescent="0.4">
      <c r="A1" s="209" t="s">
        <v>140</v>
      </c>
    </row>
    <row r="2" spans="1:27" ht="35.1" customHeight="1" thickBot="1" x14ac:dyDescent="0.4">
      <c r="A2" s="346" t="s">
        <v>7</v>
      </c>
      <c r="B2" s="347" t="s">
        <v>15</v>
      </c>
      <c r="C2" s="348" t="s">
        <v>118</v>
      </c>
      <c r="D2" s="349" t="s">
        <v>54</v>
      </c>
      <c r="E2" s="350" t="s">
        <v>16</v>
      </c>
      <c r="F2" s="351"/>
      <c r="G2" s="352" t="s">
        <v>17</v>
      </c>
      <c r="H2" s="653" t="s">
        <v>1</v>
      </c>
      <c r="I2" s="654"/>
      <c r="J2" s="655"/>
      <c r="K2" s="656" t="s">
        <v>8</v>
      </c>
      <c r="L2" s="654"/>
      <c r="M2" s="655"/>
      <c r="N2" s="656" t="s">
        <v>9</v>
      </c>
      <c r="O2" s="654"/>
      <c r="P2" s="655"/>
      <c r="Q2" s="656" t="s">
        <v>10</v>
      </c>
      <c r="R2" s="654"/>
      <c r="S2" s="655"/>
      <c r="T2" s="653" t="s">
        <v>2</v>
      </c>
      <c r="U2" s="654"/>
      <c r="V2" s="655"/>
      <c r="X2" s="215" t="s">
        <v>181</v>
      </c>
      <c r="AA2" s="211" t="s">
        <v>172</v>
      </c>
    </row>
    <row r="3" spans="1:27" ht="35.1" customHeight="1" x14ac:dyDescent="0.35">
      <c r="A3" s="216" t="s">
        <v>18</v>
      </c>
      <c r="B3" s="217">
        <v>4</v>
      </c>
      <c r="C3" s="218">
        <v>0.375</v>
      </c>
      <c r="D3" s="219" t="s">
        <v>176</v>
      </c>
      <c r="E3" s="220" t="str">
        <f>'st žačky-hala-4+4+4+4+4'!AA3</f>
        <v>KV Kopřivnice-KOPR</v>
      </c>
      <c r="F3" s="221"/>
      <c r="G3" s="222" t="str">
        <f>'st žačky-hala-4+4+4+4+4'!AC3</f>
        <v>VAM Olomouc "A"</v>
      </c>
      <c r="H3" s="223"/>
      <c r="I3" s="221" t="s">
        <v>0</v>
      </c>
      <c r="J3" s="224"/>
      <c r="K3" s="223"/>
      <c r="L3" s="221" t="s">
        <v>0</v>
      </c>
      <c r="M3" s="224"/>
      <c r="N3" s="223"/>
      <c r="O3" s="221" t="s">
        <v>0</v>
      </c>
      <c r="P3" s="224"/>
      <c r="Q3" s="223"/>
      <c r="R3" s="221" t="s">
        <v>0</v>
      </c>
      <c r="S3" s="224"/>
      <c r="T3" s="225">
        <f>Q3+N3+K3</f>
        <v>0</v>
      </c>
      <c r="U3" s="221" t="s">
        <v>0</v>
      </c>
      <c r="V3" s="226">
        <f>S3+P3+M3</f>
        <v>0</v>
      </c>
      <c r="W3" s="227">
        <v>0.375</v>
      </c>
      <c r="Y3" s="227"/>
      <c r="Z3" s="227"/>
    </row>
    <row r="4" spans="1:27" ht="35.1" customHeight="1" x14ac:dyDescent="0.35">
      <c r="A4" s="228" t="s">
        <v>19</v>
      </c>
      <c r="B4" s="229">
        <v>3</v>
      </c>
      <c r="C4" s="230">
        <v>0.375</v>
      </c>
      <c r="D4" s="231" t="s">
        <v>176</v>
      </c>
      <c r="E4" s="232" t="str">
        <f>'st žačky-hala-4+4+4+4+4'!AA4</f>
        <v>Frýdlant n/O</v>
      </c>
      <c r="F4" s="233"/>
      <c r="G4" s="234" t="str">
        <f>'st žačky-hala-4+4+4+4+4'!AC4</f>
        <v>VK Raškovice B</v>
      </c>
      <c r="H4" s="235"/>
      <c r="I4" s="236" t="s">
        <v>0</v>
      </c>
      <c r="J4" s="237"/>
      <c r="K4" s="235"/>
      <c r="L4" s="236" t="s">
        <v>0</v>
      </c>
      <c r="M4" s="237"/>
      <c r="N4" s="235"/>
      <c r="O4" s="236" t="s">
        <v>0</v>
      </c>
      <c r="P4" s="237"/>
      <c r="Q4" s="235"/>
      <c r="R4" s="236" t="s">
        <v>0</v>
      </c>
      <c r="S4" s="237"/>
      <c r="T4" s="238">
        <f t="shared" ref="T4:T54" si="0">Q4+N4+K4</f>
        <v>0</v>
      </c>
      <c r="U4" s="236" t="s">
        <v>0</v>
      </c>
      <c r="V4" s="239">
        <f t="shared" ref="V4:V54" si="1">S4+P4+M4</f>
        <v>0</v>
      </c>
      <c r="W4" s="227">
        <v>0.375</v>
      </c>
      <c r="Y4" s="227"/>
      <c r="Z4" s="227"/>
    </row>
    <row r="5" spans="1:27" ht="35.1" customHeight="1" x14ac:dyDescent="0.35">
      <c r="A5" s="228" t="s">
        <v>20</v>
      </c>
      <c r="B5" s="229">
        <v>2</v>
      </c>
      <c r="C5" s="230">
        <v>0.375</v>
      </c>
      <c r="D5" s="240" t="s">
        <v>177</v>
      </c>
      <c r="E5" s="241" t="str">
        <f>'st žačky-hala-4+4+4+4+4'!AA26</f>
        <v>SVK Nový Jičín A</v>
      </c>
      <c r="F5" s="242"/>
      <c r="G5" s="243" t="str">
        <f>'st žačky-hala-4+4+4+4+4'!AC26</f>
        <v>Vsetín-Berušky</v>
      </c>
      <c r="H5" s="235"/>
      <c r="I5" s="236" t="s">
        <v>0</v>
      </c>
      <c r="J5" s="237"/>
      <c r="K5" s="235"/>
      <c r="L5" s="236" t="s">
        <v>0</v>
      </c>
      <c r="M5" s="237"/>
      <c r="N5" s="235"/>
      <c r="O5" s="236" t="s">
        <v>0</v>
      </c>
      <c r="P5" s="237"/>
      <c r="Q5" s="235"/>
      <c r="R5" s="236" t="s">
        <v>0</v>
      </c>
      <c r="S5" s="237"/>
      <c r="T5" s="238">
        <f t="shared" si="0"/>
        <v>0</v>
      </c>
      <c r="U5" s="236" t="s">
        <v>0</v>
      </c>
      <c r="V5" s="239">
        <f t="shared" si="1"/>
        <v>0</v>
      </c>
      <c r="W5" s="227">
        <v>0.375</v>
      </c>
      <c r="Y5" s="227"/>
      <c r="Z5" s="227"/>
    </row>
    <row r="6" spans="1:27" ht="35.1" customHeight="1" x14ac:dyDescent="0.35">
      <c r="A6" s="244" t="s">
        <v>21</v>
      </c>
      <c r="B6" s="245">
        <v>1</v>
      </c>
      <c r="C6" s="230">
        <v>0.375</v>
      </c>
      <c r="D6" s="231" t="s">
        <v>177</v>
      </c>
      <c r="E6" s="232" t="str">
        <f>'st žačky-hala-4+4+4+4+4'!AA27</f>
        <v>Polanka A</v>
      </c>
      <c r="F6" s="233"/>
      <c r="G6" s="234" t="str">
        <f>'st žačky-hala-4+4+4+4+4'!AC27</f>
        <v>TJ Sokol Frýdek-Místek B</v>
      </c>
      <c r="H6" s="246"/>
      <c r="I6" s="247" t="s">
        <v>0</v>
      </c>
      <c r="J6" s="248"/>
      <c r="K6" s="246"/>
      <c r="L6" s="247" t="s">
        <v>0</v>
      </c>
      <c r="M6" s="248"/>
      <c r="N6" s="246"/>
      <c r="O6" s="247" t="s">
        <v>0</v>
      </c>
      <c r="P6" s="248"/>
      <c r="Q6" s="246"/>
      <c r="R6" s="247" t="s">
        <v>0</v>
      </c>
      <c r="S6" s="248"/>
      <c r="T6" s="249">
        <f t="shared" si="0"/>
        <v>0</v>
      </c>
      <c r="U6" s="247" t="s">
        <v>0</v>
      </c>
      <c r="V6" s="250">
        <f t="shared" si="1"/>
        <v>0</v>
      </c>
      <c r="W6" s="227">
        <v>0.375</v>
      </c>
      <c r="Y6" s="227"/>
      <c r="Z6" s="227"/>
    </row>
    <row r="7" spans="1:27" ht="35.1" customHeight="1" thickBot="1" x14ac:dyDescent="0.4">
      <c r="A7" s="251" t="s">
        <v>22</v>
      </c>
      <c r="B7" s="252">
        <v>0</v>
      </c>
      <c r="C7" s="253">
        <v>0.375</v>
      </c>
      <c r="D7" s="254" t="s">
        <v>178</v>
      </c>
      <c r="E7" s="255" t="str">
        <f>'st žačky-hala-4+4+4+4+4'!AA49</f>
        <v>VK Kylešovice-KYLEŠOVKY</v>
      </c>
      <c r="F7" s="256"/>
      <c r="G7" s="257" t="str">
        <f>'st žačky-hala-4+4+4+4+4'!AC49</f>
        <v>Volejbal Ostrava</v>
      </c>
      <c r="H7" s="258"/>
      <c r="I7" s="259" t="s">
        <v>0</v>
      </c>
      <c r="J7" s="260"/>
      <c r="K7" s="258"/>
      <c r="L7" s="259" t="s">
        <v>0</v>
      </c>
      <c r="M7" s="260"/>
      <c r="N7" s="258"/>
      <c r="O7" s="259" t="s">
        <v>0</v>
      </c>
      <c r="P7" s="260"/>
      <c r="Q7" s="258"/>
      <c r="R7" s="259" t="s">
        <v>0</v>
      </c>
      <c r="S7" s="260"/>
      <c r="T7" s="261">
        <f t="shared" si="0"/>
        <v>0</v>
      </c>
      <c r="U7" s="259" t="s">
        <v>0</v>
      </c>
      <c r="V7" s="262">
        <f t="shared" si="1"/>
        <v>0</v>
      </c>
      <c r="W7" s="227">
        <v>0.375</v>
      </c>
      <c r="Y7" s="227"/>
      <c r="Z7" s="227"/>
    </row>
    <row r="8" spans="1:27" ht="35.1" customHeight="1" x14ac:dyDescent="0.35">
      <c r="A8" s="263"/>
      <c r="B8" s="264">
        <v>4</v>
      </c>
      <c r="C8" s="265">
        <v>0.40625</v>
      </c>
      <c r="D8" s="266" t="s">
        <v>179</v>
      </c>
      <c r="E8" s="267" t="str">
        <f>'seznam družstev ŽÁCI U16'!B5</f>
        <v>Green Volley A</v>
      </c>
      <c r="F8" s="268"/>
      <c r="G8" s="269" t="str">
        <f>'seznam družstev ŽÁCI U16'!B7</f>
        <v>SVK Nový Jičín</v>
      </c>
      <c r="H8" s="270"/>
      <c r="I8" s="271"/>
      <c r="J8" s="272"/>
      <c r="K8" s="270"/>
      <c r="L8" s="271"/>
      <c r="M8" s="272"/>
      <c r="N8" s="270"/>
      <c r="O8" s="271"/>
      <c r="P8" s="272"/>
      <c r="Q8" s="270"/>
      <c r="R8" s="271"/>
      <c r="S8" s="272"/>
      <c r="T8" s="273"/>
      <c r="U8" s="271"/>
      <c r="V8" s="274"/>
      <c r="W8" s="227">
        <v>0.40625</v>
      </c>
      <c r="Y8" s="227"/>
      <c r="Z8" s="227"/>
      <c r="AA8" s="211" t="s">
        <v>141</v>
      </c>
    </row>
    <row r="9" spans="1:27" ht="35.1" customHeight="1" thickBot="1" x14ac:dyDescent="0.4">
      <c r="A9" s="275"/>
      <c r="B9" s="276">
        <v>3</v>
      </c>
      <c r="C9" s="277">
        <v>0.40625</v>
      </c>
      <c r="D9" s="278" t="s">
        <v>179</v>
      </c>
      <c r="E9" s="279" t="str">
        <f>'seznam družstev ŽÁCI U16'!B8</f>
        <v>TJ Šumperk</v>
      </c>
      <c r="F9" s="280"/>
      <c r="G9" s="281" t="str">
        <f>'seznam družstev ŽÁCI U16'!B10</f>
        <v>Raškovice</v>
      </c>
      <c r="H9" s="282"/>
      <c r="I9" s="283"/>
      <c r="J9" s="284"/>
      <c r="K9" s="282"/>
      <c r="L9" s="283"/>
      <c r="M9" s="284"/>
      <c r="N9" s="282"/>
      <c r="O9" s="283"/>
      <c r="P9" s="284"/>
      <c r="Q9" s="282"/>
      <c r="R9" s="283"/>
      <c r="S9" s="284"/>
      <c r="T9" s="285"/>
      <c r="U9" s="283"/>
      <c r="V9" s="286"/>
      <c r="W9" s="227">
        <v>0.40625</v>
      </c>
      <c r="Y9" s="227"/>
      <c r="Z9" s="227"/>
      <c r="AA9" s="211" t="s">
        <v>171</v>
      </c>
    </row>
    <row r="10" spans="1:27" ht="35.1" customHeight="1" x14ac:dyDescent="0.35">
      <c r="A10" s="216" t="s">
        <v>23</v>
      </c>
      <c r="B10" s="217">
        <v>2</v>
      </c>
      <c r="C10" s="218">
        <v>0.40625</v>
      </c>
      <c r="D10" s="219" t="s">
        <v>86</v>
      </c>
      <c r="E10" s="316" t="str">
        <f>'st žačky-hala-4+4+4+4+4'!AA50</f>
        <v>Vyškov</v>
      </c>
      <c r="F10" s="295"/>
      <c r="G10" s="345" t="str">
        <f>'st žačky-hala-4+4+4+4+4'!AC50</f>
        <v>TJ Frenštát pod Radh.</v>
      </c>
      <c r="H10" s="223"/>
      <c r="I10" s="221" t="s">
        <v>0</v>
      </c>
      <c r="J10" s="224"/>
      <c r="K10" s="223"/>
      <c r="L10" s="221" t="s">
        <v>0</v>
      </c>
      <c r="M10" s="224"/>
      <c r="N10" s="223"/>
      <c r="O10" s="221" t="s">
        <v>0</v>
      </c>
      <c r="P10" s="224"/>
      <c r="Q10" s="223"/>
      <c r="R10" s="221" t="s">
        <v>0</v>
      </c>
      <c r="S10" s="224"/>
      <c r="T10" s="225">
        <f t="shared" si="0"/>
        <v>0</v>
      </c>
      <c r="U10" s="221" t="s">
        <v>0</v>
      </c>
      <c r="V10" s="226">
        <f t="shared" si="1"/>
        <v>0</v>
      </c>
      <c r="W10" s="227">
        <v>0.40625</v>
      </c>
      <c r="Y10" s="227"/>
      <c r="Z10" s="227"/>
    </row>
    <row r="11" spans="1:27" ht="35.1" customHeight="1" x14ac:dyDescent="0.35">
      <c r="A11" s="244" t="s">
        <v>24</v>
      </c>
      <c r="B11" s="245">
        <v>1</v>
      </c>
      <c r="C11" s="230">
        <v>0.40625</v>
      </c>
      <c r="D11" s="231" t="s">
        <v>87</v>
      </c>
      <c r="E11" s="232" t="str">
        <f>'st žačky-hala-4+4+4+4+4'!AA73</f>
        <v xml:space="preserve">VO Slezská Orlice </v>
      </c>
      <c r="F11" s="233"/>
      <c r="G11" s="234" t="str">
        <f>'st žačky-hala-4+4+4+4+4'!AC73</f>
        <v>Vsetín-Bubliny</v>
      </c>
      <c r="H11" s="246"/>
      <c r="I11" s="247" t="s">
        <v>0</v>
      </c>
      <c r="J11" s="248"/>
      <c r="K11" s="246"/>
      <c r="L11" s="247" t="s">
        <v>0</v>
      </c>
      <c r="M11" s="248"/>
      <c r="N11" s="246"/>
      <c r="O11" s="247" t="s">
        <v>0</v>
      </c>
      <c r="P11" s="248"/>
      <c r="Q11" s="246"/>
      <c r="R11" s="247" t="s">
        <v>0</v>
      </c>
      <c r="S11" s="248"/>
      <c r="T11" s="287">
        <f t="shared" si="0"/>
        <v>0</v>
      </c>
      <c r="U11" s="247" t="s">
        <v>0</v>
      </c>
      <c r="V11" s="250">
        <f t="shared" si="1"/>
        <v>0</v>
      </c>
      <c r="W11" s="227">
        <v>0.40625</v>
      </c>
      <c r="Y11" s="227"/>
      <c r="Z11" s="227"/>
    </row>
    <row r="12" spans="1:27" ht="35.1" customHeight="1" thickBot="1" x14ac:dyDescent="0.4">
      <c r="A12" s="298" t="s">
        <v>25</v>
      </c>
      <c r="B12" s="299">
        <v>0</v>
      </c>
      <c r="C12" s="300">
        <v>0.40625</v>
      </c>
      <c r="D12" s="319" t="s">
        <v>87</v>
      </c>
      <c r="E12" s="320" t="str">
        <f>'st žačky-hala-4+4+4+4+4'!AA74</f>
        <v>VK Raškovice A</v>
      </c>
      <c r="F12" s="355"/>
      <c r="G12" s="356" t="str">
        <f>'st žačky-hala-4+4+4+4+4'!AC74</f>
        <v>VAM Olomouc B</v>
      </c>
      <c r="H12" s="290"/>
      <c r="I12" s="291" t="s">
        <v>0</v>
      </c>
      <c r="J12" s="292"/>
      <c r="K12" s="290"/>
      <c r="L12" s="291" t="s">
        <v>0</v>
      </c>
      <c r="M12" s="292"/>
      <c r="N12" s="290"/>
      <c r="O12" s="291" t="s">
        <v>0</v>
      </c>
      <c r="P12" s="292"/>
      <c r="Q12" s="290"/>
      <c r="R12" s="291" t="s">
        <v>0</v>
      </c>
      <c r="S12" s="292"/>
      <c r="T12" s="293">
        <f t="shared" si="0"/>
        <v>0</v>
      </c>
      <c r="U12" s="291" t="s">
        <v>0</v>
      </c>
      <c r="V12" s="294">
        <f t="shared" si="1"/>
        <v>0</v>
      </c>
      <c r="W12" s="227">
        <v>0.40625</v>
      </c>
      <c r="Y12" s="227"/>
      <c r="Z12" s="227"/>
    </row>
    <row r="13" spans="1:27" ht="35.1" customHeight="1" x14ac:dyDescent="0.35">
      <c r="A13" s="359"/>
      <c r="B13" s="360">
        <v>4</v>
      </c>
      <c r="C13" s="361">
        <v>0.4375</v>
      </c>
      <c r="D13" s="266" t="s">
        <v>182</v>
      </c>
      <c r="E13" s="362" t="str">
        <f>'seznam družstev ŽÁCI U16'!B4</f>
        <v>Blue Volley</v>
      </c>
      <c r="F13" s="268"/>
      <c r="G13" s="363" t="str">
        <f>'seznam družstev ŽÁCI U16'!B9</f>
        <v>VK Ostrava</v>
      </c>
      <c r="H13" s="364"/>
      <c r="I13" s="365"/>
      <c r="J13" s="366"/>
      <c r="K13" s="364"/>
      <c r="L13" s="365"/>
      <c r="M13" s="366"/>
      <c r="N13" s="364"/>
      <c r="O13" s="365"/>
      <c r="P13" s="366"/>
      <c r="Q13" s="364"/>
      <c r="R13" s="365"/>
      <c r="S13" s="366"/>
      <c r="T13" s="367"/>
      <c r="U13" s="365"/>
      <c r="V13" s="368"/>
      <c r="W13" s="227"/>
      <c r="Y13" s="227"/>
      <c r="Z13" s="227"/>
      <c r="AA13" s="211" t="s">
        <v>144</v>
      </c>
    </row>
    <row r="14" spans="1:27" ht="35.1" customHeight="1" thickBot="1" x14ac:dyDescent="0.4">
      <c r="A14" s="369"/>
      <c r="B14" s="370">
        <v>3</v>
      </c>
      <c r="C14" s="371">
        <v>0.4375</v>
      </c>
      <c r="D14" s="278" t="s">
        <v>179</v>
      </c>
      <c r="E14" s="372" t="str">
        <f>'seznam družstev ŽÁCI U16'!B5</f>
        <v>Green Volley A</v>
      </c>
      <c r="F14" s="280"/>
      <c r="G14" s="373" t="str">
        <f>'seznam družstev ŽÁCI U16'!B8</f>
        <v>TJ Šumperk</v>
      </c>
      <c r="H14" s="374"/>
      <c r="I14" s="375"/>
      <c r="J14" s="376"/>
      <c r="K14" s="374"/>
      <c r="L14" s="375"/>
      <c r="M14" s="376"/>
      <c r="N14" s="374"/>
      <c r="O14" s="375"/>
      <c r="P14" s="376"/>
      <c r="Q14" s="374"/>
      <c r="R14" s="375"/>
      <c r="S14" s="376"/>
      <c r="T14" s="377"/>
      <c r="U14" s="375"/>
      <c r="V14" s="378"/>
      <c r="W14" s="227"/>
      <c r="Y14" s="227"/>
      <c r="Z14" s="227"/>
      <c r="AA14" s="211" t="s">
        <v>143</v>
      </c>
    </row>
    <row r="15" spans="1:27" ht="35.1" customHeight="1" x14ac:dyDescent="0.35">
      <c r="A15" s="244" t="s">
        <v>26</v>
      </c>
      <c r="B15" s="245">
        <v>2</v>
      </c>
      <c r="C15" s="309">
        <v>0.4375</v>
      </c>
      <c r="D15" s="231" t="s">
        <v>88</v>
      </c>
      <c r="E15" s="357" t="str">
        <f>'st žačky-hala-4+4+4+4+4'!AA97</f>
        <v>VAM Havířov</v>
      </c>
      <c r="F15" s="233"/>
      <c r="G15" s="234" t="str">
        <f>'st žačky-hala-4+4+4+4+4'!AC97</f>
        <v>Nový Jičín B</v>
      </c>
      <c r="H15" s="296"/>
      <c r="I15" s="247" t="s">
        <v>0</v>
      </c>
      <c r="J15" s="248"/>
      <c r="K15" s="246"/>
      <c r="L15" s="247" t="s">
        <v>0</v>
      </c>
      <c r="M15" s="248"/>
      <c r="N15" s="246"/>
      <c r="O15" s="247" t="s">
        <v>0</v>
      </c>
      <c r="P15" s="248"/>
      <c r="Q15" s="246"/>
      <c r="R15" s="247" t="s">
        <v>0</v>
      </c>
      <c r="S15" s="248"/>
      <c r="T15" s="287">
        <f t="shared" si="0"/>
        <v>0</v>
      </c>
      <c r="U15" s="247" t="s">
        <v>0</v>
      </c>
      <c r="V15" s="250">
        <f t="shared" si="1"/>
        <v>0</v>
      </c>
      <c r="W15" s="227">
        <v>0.4375</v>
      </c>
      <c r="Y15" s="227"/>
      <c r="Z15" s="227"/>
    </row>
    <row r="16" spans="1:27" ht="35.1" customHeight="1" x14ac:dyDescent="0.35">
      <c r="A16" s="228" t="s">
        <v>27</v>
      </c>
      <c r="B16" s="229">
        <v>1</v>
      </c>
      <c r="C16" s="230">
        <v>0.4375</v>
      </c>
      <c r="D16" s="240" t="s">
        <v>88</v>
      </c>
      <c r="E16" s="297" t="str">
        <f>'st žačky-hala-4+4+4+4+4'!AA98</f>
        <v>Slezan Orlová</v>
      </c>
      <c r="F16" s="242"/>
      <c r="G16" s="243" t="str">
        <f>'st žačky-hala-4+4+4+4+4'!AC98</f>
        <v>TJ Sokol Frýdek-Místek A</v>
      </c>
      <c r="H16" s="296"/>
      <c r="I16" s="247" t="s">
        <v>0</v>
      </c>
      <c r="J16" s="248"/>
      <c r="K16" s="246"/>
      <c r="L16" s="247" t="s">
        <v>0</v>
      </c>
      <c r="M16" s="248"/>
      <c r="N16" s="246"/>
      <c r="O16" s="247" t="s">
        <v>0</v>
      </c>
      <c r="P16" s="248"/>
      <c r="Q16" s="246"/>
      <c r="R16" s="247" t="s">
        <v>0</v>
      </c>
      <c r="S16" s="248"/>
      <c r="T16" s="287">
        <f t="shared" si="0"/>
        <v>0</v>
      </c>
      <c r="U16" s="247" t="s">
        <v>0</v>
      </c>
      <c r="V16" s="250">
        <f t="shared" si="1"/>
        <v>0</v>
      </c>
      <c r="W16" s="227">
        <v>0.4375</v>
      </c>
      <c r="Y16" s="227"/>
      <c r="Z16" s="227"/>
    </row>
    <row r="17" spans="1:27" ht="35.1" customHeight="1" thickBot="1" x14ac:dyDescent="0.4">
      <c r="A17" s="298" t="s">
        <v>28</v>
      </c>
      <c r="B17" s="299">
        <v>0</v>
      </c>
      <c r="C17" s="300">
        <v>0.4375</v>
      </c>
      <c r="D17" s="278" t="s">
        <v>57</v>
      </c>
      <c r="E17" s="301" t="str">
        <f>'st žačky-hala-4+4+4+4+4'!AA5</f>
        <v>VAM Olomouc "A"</v>
      </c>
      <c r="F17" s="302"/>
      <c r="G17" s="303" t="str">
        <f>'st žačky-hala-4+4+4+4+4'!AC5</f>
        <v>VK Raškovice B</v>
      </c>
      <c r="H17" s="304"/>
      <c r="I17" s="291" t="s">
        <v>0</v>
      </c>
      <c r="J17" s="292"/>
      <c r="K17" s="290"/>
      <c r="L17" s="291" t="s">
        <v>0</v>
      </c>
      <c r="M17" s="292"/>
      <c r="N17" s="290"/>
      <c r="O17" s="291" t="s">
        <v>0</v>
      </c>
      <c r="P17" s="292"/>
      <c r="Q17" s="290"/>
      <c r="R17" s="291" t="s">
        <v>0</v>
      </c>
      <c r="S17" s="292"/>
      <c r="T17" s="293">
        <f t="shared" si="0"/>
        <v>0</v>
      </c>
      <c r="U17" s="291" t="s">
        <v>0</v>
      </c>
      <c r="V17" s="294">
        <f t="shared" si="1"/>
        <v>0</v>
      </c>
      <c r="W17" s="227">
        <v>0.4375</v>
      </c>
      <c r="Y17" s="227"/>
      <c r="Z17" s="227"/>
    </row>
    <row r="18" spans="1:27" ht="35.1" customHeight="1" x14ac:dyDescent="0.35">
      <c r="A18" s="380"/>
      <c r="B18" s="381">
        <v>4</v>
      </c>
      <c r="C18" s="382">
        <v>0.46875</v>
      </c>
      <c r="D18" s="353" t="s">
        <v>182</v>
      </c>
      <c r="E18" s="383" t="str">
        <f>'seznam družstev ŽÁCI U16'!B6</f>
        <v>Green Volley B</v>
      </c>
      <c r="F18" s="384"/>
      <c r="G18" s="385" t="str">
        <f>'seznam družstev ŽÁCI U16'!B9</f>
        <v>VK Ostrava</v>
      </c>
      <c r="H18" s="386"/>
      <c r="I18" s="387"/>
      <c r="J18" s="388"/>
      <c r="K18" s="389"/>
      <c r="L18" s="387"/>
      <c r="M18" s="388"/>
      <c r="N18" s="389"/>
      <c r="O18" s="387"/>
      <c r="P18" s="388"/>
      <c r="Q18" s="389"/>
      <c r="R18" s="387"/>
      <c r="S18" s="388"/>
      <c r="T18" s="390"/>
      <c r="U18" s="387"/>
      <c r="V18" s="391"/>
      <c r="W18" s="227"/>
      <c r="Y18" s="227"/>
      <c r="Z18" s="227"/>
      <c r="AA18" s="211" t="s">
        <v>146</v>
      </c>
    </row>
    <row r="19" spans="1:27" ht="35.1" customHeight="1" thickBot="1" x14ac:dyDescent="0.4">
      <c r="A19" s="380"/>
      <c r="B19" s="381">
        <v>3</v>
      </c>
      <c r="C19" s="382">
        <v>0.46875</v>
      </c>
      <c r="D19" s="353" t="s">
        <v>179</v>
      </c>
      <c r="E19" s="383" t="str">
        <f>'seznam družstev ŽÁCI U16'!B7</f>
        <v>SVK Nový Jičín</v>
      </c>
      <c r="F19" s="384"/>
      <c r="G19" s="385" t="str">
        <f>'seznam družstev ŽÁCI U16'!B10</f>
        <v>Raškovice</v>
      </c>
      <c r="H19" s="386"/>
      <c r="I19" s="387"/>
      <c r="J19" s="388"/>
      <c r="K19" s="389"/>
      <c r="L19" s="387"/>
      <c r="M19" s="388"/>
      <c r="N19" s="389"/>
      <c r="O19" s="387"/>
      <c r="P19" s="388"/>
      <c r="Q19" s="389"/>
      <c r="R19" s="387"/>
      <c r="S19" s="388"/>
      <c r="T19" s="390"/>
      <c r="U19" s="387"/>
      <c r="V19" s="391"/>
      <c r="W19" s="227"/>
      <c r="Y19" s="227"/>
      <c r="Z19" s="227"/>
      <c r="AA19" s="211" t="s">
        <v>170</v>
      </c>
    </row>
    <row r="20" spans="1:27" ht="35.1" customHeight="1" x14ac:dyDescent="0.35">
      <c r="A20" s="216" t="s">
        <v>29</v>
      </c>
      <c r="B20" s="217">
        <v>2</v>
      </c>
      <c r="C20" s="305">
        <v>0.46875</v>
      </c>
      <c r="D20" s="219" t="s">
        <v>57</v>
      </c>
      <c r="E20" s="306" t="str">
        <f>'st žačky-hala-4+4+4+4+4'!AA6</f>
        <v>KV Kopřivnice-KOPR</v>
      </c>
      <c r="F20" s="307"/>
      <c r="G20" s="222" t="str">
        <f>'st žačky-hala-4+4+4+4+4'!AC6</f>
        <v>Frýdlant n/O</v>
      </c>
      <c r="H20" s="223"/>
      <c r="I20" s="221" t="s">
        <v>0</v>
      </c>
      <c r="J20" s="224"/>
      <c r="K20" s="223"/>
      <c r="L20" s="221" t="s">
        <v>0</v>
      </c>
      <c r="M20" s="224"/>
      <c r="N20" s="223"/>
      <c r="O20" s="221" t="s">
        <v>0</v>
      </c>
      <c r="P20" s="224"/>
      <c r="Q20" s="223"/>
      <c r="R20" s="221" t="s">
        <v>0</v>
      </c>
      <c r="S20" s="224"/>
      <c r="T20" s="308">
        <f t="shared" si="0"/>
        <v>0</v>
      </c>
      <c r="U20" s="221" t="s">
        <v>0</v>
      </c>
      <c r="V20" s="226">
        <f t="shared" si="1"/>
        <v>0</v>
      </c>
      <c r="W20" s="227">
        <v>0.46875</v>
      </c>
      <c r="Y20" s="227"/>
      <c r="Z20" s="227"/>
    </row>
    <row r="21" spans="1:27" ht="35.1" customHeight="1" x14ac:dyDescent="0.35">
      <c r="A21" s="244" t="s">
        <v>30</v>
      </c>
      <c r="B21" s="245">
        <v>1</v>
      </c>
      <c r="C21" s="309">
        <v>0.46875</v>
      </c>
      <c r="D21" s="231" t="s">
        <v>60</v>
      </c>
      <c r="E21" s="232" t="str">
        <f>'st žačky-hala-4+4+4+4+4'!AA28</f>
        <v>Vsetín-Berušky</v>
      </c>
      <c r="F21" s="310"/>
      <c r="G21" s="234" t="str">
        <f>'st žačky-hala-4+4+4+4+4'!AC28</f>
        <v>TJ Sokol Frýdek-Místek B</v>
      </c>
      <c r="H21" s="246"/>
      <c r="I21" s="247" t="s">
        <v>0</v>
      </c>
      <c r="J21" s="248"/>
      <c r="K21" s="246"/>
      <c r="L21" s="247" t="s">
        <v>0</v>
      </c>
      <c r="M21" s="248"/>
      <c r="N21" s="246"/>
      <c r="O21" s="247" t="s">
        <v>0</v>
      </c>
      <c r="P21" s="248"/>
      <c r="Q21" s="246"/>
      <c r="R21" s="247" t="s">
        <v>0</v>
      </c>
      <c r="S21" s="248"/>
      <c r="T21" s="287">
        <f t="shared" si="0"/>
        <v>0</v>
      </c>
      <c r="U21" s="247" t="s">
        <v>0</v>
      </c>
      <c r="V21" s="250">
        <f t="shared" si="1"/>
        <v>0</v>
      </c>
      <c r="W21" s="227">
        <v>0.46875</v>
      </c>
      <c r="Y21" s="227"/>
      <c r="Z21" s="227"/>
    </row>
    <row r="22" spans="1:27" ht="35.1" customHeight="1" thickBot="1" x14ac:dyDescent="0.4">
      <c r="A22" s="298" t="s">
        <v>31</v>
      </c>
      <c r="B22" s="299">
        <v>0</v>
      </c>
      <c r="C22" s="277">
        <v>0.46875</v>
      </c>
      <c r="D22" s="319" t="s">
        <v>60</v>
      </c>
      <c r="E22" s="320" t="str">
        <f>'st žačky-hala-4+4+4+4+4'!AA29</f>
        <v>SVK Nový Jičín A</v>
      </c>
      <c r="F22" s="321"/>
      <c r="G22" s="322" t="str">
        <f>'st žačky-hala-4+4+4+4+4'!AC29</f>
        <v>Polanka A</v>
      </c>
      <c r="H22" s="290"/>
      <c r="I22" s="291" t="s">
        <v>0</v>
      </c>
      <c r="J22" s="292"/>
      <c r="K22" s="290"/>
      <c r="L22" s="291" t="s">
        <v>0</v>
      </c>
      <c r="M22" s="292"/>
      <c r="N22" s="290"/>
      <c r="O22" s="291" t="s">
        <v>0</v>
      </c>
      <c r="P22" s="292"/>
      <c r="Q22" s="290"/>
      <c r="R22" s="291" t="s">
        <v>0</v>
      </c>
      <c r="S22" s="292"/>
      <c r="T22" s="293">
        <f t="shared" si="0"/>
        <v>0</v>
      </c>
      <c r="U22" s="291" t="s">
        <v>0</v>
      </c>
      <c r="V22" s="294">
        <f t="shared" si="1"/>
        <v>0</v>
      </c>
      <c r="W22" s="227">
        <v>0.46875</v>
      </c>
      <c r="Y22" s="227"/>
      <c r="Z22" s="227"/>
    </row>
    <row r="23" spans="1:27" ht="35.1" customHeight="1" x14ac:dyDescent="0.35">
      <c r="A23" s="244" t="s">
        <v>32</v>
      </c>
      <c r="B23" s="245">
        <v>4</v>
      </c>
      <c r="C23" s="309">
        <v>0.53125</v>
      </c>
      <c r="D23" s="231" t="s">
        <v>86</v>
      </c>
      <c r="E23" s="232" t="str">
        <f>'st žačky-hala-4+4+4+4+4'!AA51</f>
        <v>Volejbal Ostrava</v>
      </c>
      <c r="F23" s="327"/>
      <c r="G23" s="234" t="str">
        <f>'st žačky-hala-4+4+4+4+4'!AC51</f>
        <v>TJ Frenštát pod Radh.</v>
      </c>
      <c r="H23" s="246"/>
      <c r="I23" s="247" t="s">
        <v>0</v>
      </c>
      <c r="J23" s="248"/>
      <c r="K23" s="246"/>
      <c r="L23" s="247" t="s">
        <v>0</v>
      </c>
      <c r="M23" s="248"/>
      <c r="N23" s="246"/>
      <c r="O23" s="247" t="s">
        <v>0</v>
      </c>
      <c r="P23" s="248"/>
      <c r="Q23" s="246"/>
      <c r="R23" s="247" t="s">
        <v>0</v>
      </c>
      <c r="S23" s="248"/>
      <c r="T23" s="287">
        <f t="shared" si="0"/>
        <v>0</v>
      </c>
      <c r="U23" s="247" t="s">
        <v>0</v>
      </c>
      <c r="V23" s="250">
        <f t="shared" si="1"/>
        <v>0</v>
      </c>
      <c r="W23" s="313">
        <v>0.53125</v>
      </c>
      <c r="Y23" s="227"/>
      <c r="Z23" s="227"/>
    </row>
    <row r="24" spans="1:27" ht="35.1" customHeight="1" thickBot="1" x14ac:dyDescent="0.4">
      <c r="A24" s="275" t="s">
        <v>33</v>
      </c>
      <c r="B24" s="276">
        <v>3</v>
      </c>
      <c r="C24" s="277">
        <v>0.53125</v>
      </c>
      <c r="D24" s="278" t="s">
        <v>86</v>
      </c>
      <c r="E24" s="301" t="str">
        <f>'st žačky-hala-4+4+4+4+4'!AA52</f>
        <v>VK Kylešovice-KYLEŠOVKY</v>
      </c>
      <c r="F24" s="314"/>
      <c r="G24" s="303" t="str">
        <f>'st žačky-hala-4+4+4+4+4'!AC52</f>
        <v>Vyškov</v>
      </c>
      <c r="H24" s="282"/>
      <c r="I24" s="283" t="s">
        <v>0</v>
      </c>
      <c r="J24" s="284"/>
      <c r="K24" s="282"/>
      <c r="L24" s="283" t="s">
        <v>0</v>
      </c>
      <c r="M24" s="284"/>
      <c r="N24" s="282"/>
      <c r="O24" s="283" t="s">
        <v>0</v>
      </c>
      <c r="P24" s="284"/>
      <c r="Q24" s="282"/>
      <c r="R24" s="283" t="s">
        <v>0</v>
      </c>
      <c r="S24" s="284"/>
      <c r="T24" s="315">
        <f t="shared" si="0"/>
        <v>0</v>
      </c>
      <c r="U24" s="283" t="s">
        <v>0</v>
      </c>
      <c r="V24" s="286">
        <f t="shared" si="1"/>
        <v>0</v>
      </c>
      <c r="W24" s="227">
        <v>0.53125</v>
      </c>
      <c r="Y24" s="227"/>
      <c r="Z24" s="227"/>
    </row>
    <row r="25" spans="1:27" ht="35.1" customHeight="1" x14ac:dyDescent="0.35">
      <c r="A25" s="216" t="s">
        <v>34</v>
      </c>
      <c r="B25" s="217">
        <v>2</v>
      </c>
      <c r="C25" s="218">
        <v>0.53125</v>
      </c>
      <c r="D25" s="219" t="s">
        <v>87</v>
      </c>
      <c r="E25" s="316" t="str">
        <f>'st žačky-hala-4+4+4+4+4'!AA75</f>
        <v>Vsetín-Bubliny</v>
      </c>
      <c r="F25" s="295"/>
      <c r="G25" s="222" t="str">
        <f>'st žačky-hala-4+4+4+4+4'!AC75</f>
        <v>VAM Olomouc B</v>
      </c>
      <c r="H25" s="223"/>
      <c r="I25" s="221" t="s">
        <v>0</v>
      </c>
      <c r="J25" s="224"/>
      <c r="K25" s="223"/>
      <c r="L25" s="221" t="s">
        <v>0</v>
      </c>
      <c r="M25" s="224"/>
      <c r="N25" s="223"/>
      <c r="O25" s="221" t="s">
        <v>0</v>
      </c>
      <c r="P25" s="224"/>
      <c r="Q25" s="223"/>
      <c r="R25" s="221" t="s">
        <v>0</v>
      </c>
      <c r="S25" s="224"/>
      <c r="T25" s="308">
        <f t="shared" si="0"/>
        <v>0</v>
      </c>
      <c r="U25" s="221" t="s">
        <v>0</v>
      </c>
      <c r="V25" s="226">
        <f t="shared" si="1"/>
        <v>0</v>
      </c>
      <c r="W25" s="227">
        <v>0.53125</v>
      </c>
      <c r="Y25" s="227"/>
      <c r="Z25" s="227"/>
    </row>
    <row r="26" spans="1:27" ht="35.1" customHeight="1" x14ac:dyDescent="0.35">
      <c r="A26" s="228" t="s">
        <v>35</v>
      </c>
      <c r="B26" s="229">
        <v>1</v>
      </c>
      <c r="C26" s="230">
        <v>0.53125</v>
      </c>
      <c r="D26" s="240" t="s">
        <v>87</v>
      </c>
      <c r="E26" s="297" t="str">
        <f>'st žačky-hala-4+4+4+4+4'!AA76</f>
        <v xml:space="preserve">VO Slezská Orlice </v>
      </c>
      <c r="F26" s="242"/>
      <c r="G26" s="243" t="str">
        <f>'st žačky-hala-4+4+4+4+4'!AC76</f>
        <v>VK Raškovice A</v>
      </c>
      <c r="H26" s="235"/>
      <c r="I26" s="236" t="s">
        <v>0</v>
      </c>
      <c r="J26" s="237"/>
      <c r="K26" s="235"/>
      <c r="L26" s="236" t="s">
        <v>0</v>
      </c>
      <c r="M26" s="237"/>
      <c r="N26" s="235"/>
      <c r="O26" s="236" t="s">
        <v>0</v>
      </c>
      <c r="P26" s="237"/>
      <c r="Q26" s="235"/>
      <c r="R26" s="236" t="s">
        <v>0</v>
      </c>
      <c r="S26" s="237"/>
      <c r="T26" s="311">
        <f t="shared" si="0"/>
        <v>0</v>
      </c>
      <c r="U26" s="236" t="s">
        <v>0</v>
      </c>
      <c r="V26" s="239">
        <f t="shared" si="1"/>
        <v>0</v>
      </c>
      <c r="W26" s="227">
        <v>0.53125</v>
      </c>
      <c r="Y26" s="227"/>
      <c r="Z26" s="227"/>
    </row>
    <row r="27" spans="1:27" ht="35.1" customHeight="1" thickBot="1" x14ac:dyDescent="0.4">
      <c r="A27" s="275" t="s">
        <v>36</v>
      </c>
      <c r="B27" s="276">
        <v>0</v>
      </c>
      <c r="C27" s="277">
        <v>0.53125</v>
      </c>
      <c r="D27" s="278" t="s">
        <v>88</v>
      </c>
      <c r="E27" s="317" t="str">
        <f>'st žačky-hala-4+4+4+4+4'!AA99</f>
        <v>Nový Jičín B</v>
      </c>
      <c r="F27" s="318"/>
      <c r="G27" s="303" t="str">
        <f>'st žačky-hala-4+4+4+4+4'!AC99</f>
        <v>TJ Sokol Frýdek-Místek A</v>
      </c>
      <c r="H27" s="282"/>
      <c r="I27" s="283" t="s">
        <v>0</v>
      </c>
      <c r="J27" s="284"/>
      <c r="K27" s="282"/>
      <c r="L27" s="283" t="s">
        <v>0</v>
      </c>
      <c r="M27" s="284"/>
      <c r="N27" s="282"/>
      <c r="O27" s="283" t="s">
        <v>0</v>
      </c>
      <c r="P27" s="284"/>
      <c r="Q27" s="282"/>
      <c r="R27" s="283" t="s">
        <v>0</v>
      </c>
      <c r="S27" s="284"/>
      <c r="T27" s="315">
        <f t="shared" si="0"/>
        <v>0</v>
      </c>
      <c r="U27" s="283" t="s">
        <v>0</v>
      </c>
      <c r="V27" s="286">
        <f t="shared" si="1"/>
        <v>0</v>
      </c>
      <c r="W27" s="227">
        <v>0.53125</v>
      </c>
      <c r="Y27" s="227"/>
      <c r="Z27" s="227"/>
    </row>
    <row r="28" spans="1:27" ht="35.1" customHeight="1" x14ac:dyDescent="0.35">
      <c r="A28" s="392"/>
      <c r="B28" s="393">
        <v>4</v>
      </c>
      <c r="C28" s="394">
        <v>0.5625</v>
      </c>
      <c r="D28" s="219" t="s">
        <v>182</v>
      </c>
      <c r="E28" s="395" t="str">
        <f>'seznam družstev ŽÁCI U16'!B4</f>
        <v>Blue Volley</v>
      </c>
      <c r="F28" s="396"/>
      <c r="G28" s="397" t="str">
        <f>'seznam družstev ŽÁCI U16'!B6</f>
        <v>Green Volley B</v>
      </c>
      <c r="H28" s="398"/>
      <c r="I28" s="399"/>
      <c r="J28" s="400"/>
      <c r="K28" s="398"/>
      <c r="L28" s="399"/>
      <c r="M28" s="400"/>
      <c r="N28" s="398"/>
      <c r="O28" s="399"/>
      <c r="P28" s="400"/>
      <c r="Q28" s="398"/>
      <c r="R28" s="399"/>
      <c r="S28" s="400"/>
      <c r="T28" s="401"/>
      <c r="U28" s="399"/>
      <c r="V28" s="402"/>
      <c r="W28" s="227"/>
      <c r="Y28" s="227"/>
      <c r="Z28" s="227"/>
      <c r="AA28" s="211" t="s">
        <v>142</v>
      </c>
    </row>
    <row r="29" spans="1:27" ht="35.1" customHeight="1" x14ac:dyDescent="0.35">
      <c r="A29" s="403"/>
      <c r="B29" s="404">
        <v>3</v>
      </c>
      <c r="C29" s="405">
        <v>0.5625</v>
      </c>
      <c r="D29" s="240" t="s">
        <v>179</v>
      </c>
      <c r="E29" s="406" t="str">
        <f>'seznam družstev ŽÁCI U16'!B7</f>
        <v>SVK Nový Jičín</v>
      </c>
      <c r="F29" s="407"/>
      <c r="G29" s="408" t="str">
        <f>'seznam družstev ŽÁCI U16'!B8</f>
        <v>TJ Šumperk</v>
      </c>
      <c r="H29" s="409"/>
      <c r="I29" s="410"/>
      <c r="J29" s="411"/>
      <c r="K29" s="409"/>
      <c r="L29" s="410"/>
      <c r="M29" s="411"/>
      <c r="N29" s="409"/>
      <c r="O29" s="410"/>
      <c r="P29" s="411"/>
      <c r="Q29" s="409"/>
      <c r="R29" s="410"/>
      <c r="S29" s="411"/>
      <c r="T29" s="412"/>
      <c r="U29" s="410"/>
      <c r="V29" s="413"/>
      <c r="W29" s="227"/>
      <c r="Y29" s="227"/>
      <c r="Z29" s="227"/>
      <c r="AA29" s="211" t="s">
        <v>145</v>
      </c>
    </row>
    <row r="30" spans="1:27" ht="35.1" customHeight="1" thickBot="1" x14ac:dyDescent="0.4">
      <c r="A30" s="369"/>
      <c r="B30" s="370">
        <v>2</v>
      </c>
      <c r="C30" s="371">
        <v>0.5625</v>
      </c>
      <c r="D30" s="278" t="s">
        <v>179</v>
      </c>
      <c r="E30" s="279" t="str">
        <f>'seznam družstev ŽÁCI U16'!B5</f>
        <v>Green Volley A</v>
      </c>
      <c r="F30" s="414"/>
      <c r="G30" s="415" t="str">
        <f>'seznam družstev ŽÁCI U16'!B10</f>
        <v>Raškovice</v>
      </c>
      <c r="H30" s="374"/>
      <c r="I30" s="375"/>
      <c r="J30" s="376"/>
      <c r="K30" s="374"/>
      <c r="L30" s="375"/>
      <c r="M30" s="376"/>
      <c r="N30" s="374"/>
      <c r="O30" s="375"/>
      <c r="P30" s="376"/>
      <c r="Q30" s="374"/>
      <c r="R30" s="375"/>
      <c r="S30" s="376"/>
      <c r="T30" s="377"/>
      <c r="U30" s="375"/>
      <c r="V30" s="378"/>
      <c r="W30" s="227"/>
      <c r="Y30" s="227"/>
      <c r="Z30" s="227"/>
      <c r="AA30" s="211" t="s">
        <v>183</v>
      </c>
    </row>
    <row r="31" spans="1:27" ht="35.1" customHeight="1" x14ac:dyDescent="0.35">
      <c r="A31" s="244" t="s">
        <v>37</v>
      </c>
      <c r="B31" s="245">
        <v>1</v>
      </c>
      <c r="C31" s="309">
        <v>0.5625</v>
      </c>
      <c r="D31" s="231" t="s">
        <v>88</v>
      </c>
      <c r="E31" s="232" t="str">
        <f>'st žačky-hala-4+4+4+4+4'!AA100</f>
        <v>VAM Havířov</v>
      </c>
      <c r="F31" s="310"/>
      <c r="G31" s="234" t="str">
        <f>'st žačky-hala-4+4+4+4+4'!AC100</f>
        <v>Slezan Orlová</v>
      </c>
      <c r="H31" s="246"/>
      <c r="I31" s="247" t="s">
        <v>0</v>
      </c>
      <c r="J31" s="248"/>
      <c r="K31" s="246"/>
      <c r="L31" s="247" t="s">
        <v>0</v>
      </c>
      <c r="M31" s="248"/>
      <c r="N31" s="246"/>
      <c r="O31" s="247" t="s">
        <v>0</v>
      </c>
      <c r="P31" s="248"/>
      <c r="Q31" s="246"/>
      <c r="R31" s="247" t="s">
        <v>0</v>
      </c>
      <c r="S31" s="248"/>
      <c r="T31" s="287">
        <f t="shared" si="0"/>
        <v>0</v>
      </c>
      <c r="U31" s="247" t="s">
        <v>0</v>
      </c>
      <c r="V31" s="250">
        <f t="shared" si="1"/>
        <v>0</v>
      </c>
      <c r="W31" s="227">
        <v>0.5625</v>
      </c>
      <c r="Y31" s="227"/>
      <c r="Z31" s="227"/>
    </row>
    <row r="32" spans="1:27" ht="35.1" customHeight="1" thickBot="1" x14ac:dyDescent="0.4">
      <c r="A32" s="298" t="s">
        <v>38</v>
      </c>
      <c r="B32" s="299">
        <v>0</v>
      </c>
      <c r="C32" s="300">
        <v>0.5625</v>
      </c>
      <c r="D32" s="319" t="s">
        <v>57</v>
      </c>
      <c r="E32" s="320" t="str">
        <f>'st žačky-hala-4+4+4+4+4'!AA7</f>
        <v>Frýdlant n/O</v>
      </c>
      <c r="F32" s="321"/>
      <c r="G32" s="322" t="str">
        <f>'st žačky-hala-4+4+4+4+4'!AC7</f>
        <v>VAM Olomouc "A"</v>
      </c>
      <c r="H32" s="290"/>
      <c r="I32" s="291" t="s">
        <v>0</v>
      </c>
      <c r="J32" s="292"/>
      <c r="K32" s="290"/>
      <c r="L32" s="291" t="s">
        <v>0</v>
      </c>
      <c r="M32" s="292"/>
      <c r="N32" s="290"/>
      <c r="O32" s="291" t="s">
        <v>0</v>
      </c>
      <c r="P32" s="292"/>
      <c r="Q32" s="290"/>
      <c r="R32" s="291" t="s">
        <v>0</v>
      </c>
      <c r="S32" s="292"/>
      <c r="T32" s="293">
        <f t="shared" si="0"/>
        <v>0</v>
      </c>
      <c r="U32" s="291" t="s">
        <v>0</v>
      </c>
      <c r="V32" s="294">
        <f t="shared" si="1"/>
        <v>0</v>
      </c>
      <c r="W32" s="323" t="s">
        <v>108</v>
      </c>
      <c r="X32" s="324"/>
      <c r="Y32" s="323"/>
      <c r="Z32" s="323"/>
    </row>
    <row r="33" spans="1:27" ht="35.1" customHeight="1" x14ac:dyDescent="0.35">
      <c r="A33" s="216" t="s">
        <v>39</v>
      </c>
      <c r="B33" s="217">
        <v>4</v>
      </c>
      <c r="C33" s="218">
        <v>0.59375</v>
      </c>
      <c r="D33" s="325" t="s">
        <v>60</v>
      </c>
      <c r="E33" s="316" t="str">
        <f>'st žačky-hala-4+4+4+4+4'!AA30</f>
        <v>Polanka A</v>
      </c>
      <c r="F33" s="326"/>
      <c r="G33" s="222" t="str">
        <f>'st žačky-hala-4+4+4+4+4'!AC30</f>
        <v>Vsetín-Berušky</v>
      </c>
      <c r="H33" s="223"/>
      <c r="I33" s="221" t="s">
        <v>0</v>
      </c>
      <c r="J33" s="224"/>
      <c r="K33" s="223"/>
      <c r="L33" s="221" t="s">
        <v>0</v>
      </c>
      <c r="M33" s="224"/>
      <c r="N33" s="223"/>
      <c r="O33" s="221" t="s">
        <v>0</v>
      </c>
      <c r="P33" s="224"/>
      <c r="Q33" s="223"/>
      <c r="R33" s="221" t="s">
        <v>0</v>
      </c>
      <c r="S33" s="224"/>
      <c r="T33" s="308">
        <f t="shared" si="0"/>
        <v>0</v>
      </c>
      <c r="U33" s="221" t="s">
        <v>0</v>
      </c>
      <c r="V33" s="226">
        <f t="shared" si="1"/>
        <v>0</v>
      </c>
      <c r="W33" s="227">
        <v>0.59375</v>
      </c>
      <c r="Y33" s="227"/>
      <c r="Z33" s="227"/>
    </row>
    <row r="34" spans="1:27" ht="35.1" customHeight="1" x14ac:dyDescent="0.35">
      <c r="A34" s="244" t="s">
        <v>40</v>
      </c>
      <c r="B34" s="245">
        <v>3</v>
      </c>
      <c r="C34" s="309">
        <v>0.59375</v>
      </c>
      <c r="D34" s="231" t="s">
        <v>86</v>
      </c>
      <c r="E34" s="232" t="str">
        <f>'st žačky-hala-4+4+4+4+4'!AA53</f>
        <v>Vyškov</v>
      </c>
      <c r="F34" s="327"/>
      <c r="G34" s="234" t="str">
        <f>'st žačky-hala-4+4+4+4+4'!AC53</f>
        <v>Volejbal Ostrava</v>
      </c>
      <c r="H34" s="246"/>
      <c r="I34" s="247" t="s">
        <v>0</v>
      </c>
      <c r="J34" s="248"/>
      <c r="K34" s="246"/>
      <c r="L34" s="247" t="s">
        <v>0</v>
      </c>
      <c r="M34" s="248"/>
      <c r="N34" s="246"/>
      <c r="O34" s="247" t="s">
        <v>0</v>
      </c>
      <c r="P34" s="248"/>
      <c r="Q34" s="246"/>
      <c r="R34" s="247" t="s">
        <v>0</v>
      </c>
      <c r="S34" s="248"/>
      <c r="T34" s="287">
        <f t="shared" si="0"/>
        <v>0</v>
      </c>
      <c r="U34" s="247" t="s">
        <v>0</v>
      </c>
      <c r="V34" s="250">
        <f t="shared" si="1"/>
        <v>0</v>
      </c>
      <c r="W34" s="227">
        <v>0.59375</v>
      </c>
      <c r="Y34" s="227"/>
      <c r="Z34" s="227"/>
    </row>
    <row r="35" spans="1:27" ht="35.1" customHeight="1" x14ac:dyDescent="0.35">
      <c r="A35" s="228" t="s">
        <v>41</v>
      </c>
      <c r="B35" s="229">
        <v>2</v>
      </c>
      <c r="C35" s="230">
        <v>0.59375</v>
      </c>
      <c r="D35" s="231" t="s">
        <v>87</v>
      </c>
      <c r="E35" s="297" t="str">
        <f>'st žačky-hala-4+4+4+4+4'!AA77</f>
        <v>VK Raškovice A</v>
      </c>
      <c r="F35" s="312"/>
      <c r="G35" s="243" t="str">
        <f>'st žačky-hala-4+4+4+4+4'!AC77</f>
        <v>Vsetín-Bubliny</v>
      </c>
      <c r="H35" s="235"/>
      <c r="I35" s="236" t="s">
        <v>0</v>
      </c>
      <c r="J35" s="237"/>
      <c r="K35" s="235"/>
      <c r="L35" s="236" t="s">
        <v>0</v>
      </c>
      <c r="M35" s="237"/>
      <c r="N35" s="235"/>
      <c r="O35" s="236" t="s">
        <v>0</v>
      </c>
      <c r="P35" s="237"/>
      <c r="Q35" s="235"/>
      <c r="R35" s="236" t="s">
        <v>0</v>
      </c>
      <c r="S35" s="237"/>
      <c r="T35" s="311">
        <f t="shared" si="0"/>
        <v>0</v>
      </c>
      <c r="U35" s="236" t="s">
        <v>0</v>
      </c>
      <c r="V35" s="239">
        <f t="shared" si="1"/>
        <v>0</v>
      </c>
      <c r="W35" s="227">
        <v>0.59375</v>
      </c>
      <c r="Y35" s="227"/>
      <c r="Z35" s="227"/>
    </row>
    <row r="36" spans="1:27" ht="35.1" customHeight="1" x14ac:dyDescent="0.35">
      <c r="A36" s="244" t="s">
        <v>42</v>
      </c>
      <c r="B36" s="245">
        <v>1</v>
      </c>
      <c r="C36" s="309">
        <v>0.59375</v>
      </c>
      <c r="D36" s="231" t="s">
        <v>88</v>
      </c>
      <c r="E36" s="232" t="str">
        <f>'st žačky-hala-4+4+4+4+4'!AA101</f>
        <v>Slezan Orlová</v>
      </c>
      <c r="F36" s="328"/>
      <c r="G36" s="329" t="str">
        <f>'st žačky-hala-4+4+4+4+4'!AC101</f>
        <v>Nový Jičín B</v>
      </c>
      <c r="H36" s="246"/>
      <c r="I36" s="247" t="s">
        <v>0</v>
      </c>
      <c r="J36" s="248"/>
      <c r="K36" s="246"/>
      <c r="L36" s="247" t="s">
        <v>0</v>
      </c>
      <c r="M36" s="248"/>
      <c r="N36" s="246"/>
      <c r="O36" s="247" t="s">
        <v>0</v>
      </c>
      <c r="P36" s="248"/>
      <c r="Q36" s="246"/>
      <c r="R36" s="247" t="s">
        <v>0</v>
      </c>
      <c r="S36" s="248"/>
      <c r="T36" s="287">
        <f t="shared" si="0"/>
        <v>0</v>
      </c>
      <c r="U36" s="247" t="s">
        <v>0</v>
      </c>
      <c r="V36" s="250">
        <f t="shared" si="1"/>
        <v>0</v>
      </c>
      <c r="W36" s="227">
        <v>0.59375</v>
      </c>
      <c r="Y36" s="227"/>
      <c r="Z36" s="227"/>
    </row>
    <row r="37" spans="1:27" ht="35.1" customHeight="1" thickBot="1" x14ac:dyDescent="0.4">
      <c r="A37" s="298" t="s">
        <v>43</v>
      </c>
      <c r="B37" s="299">
        <v>0</v>
      </c>
      <c r="C37" s="300">
        <v>0.59375</v>
      </c>
      <c r="D37" s="231" t="s">
        <v>57</v>
      </c>
      <c r="E37" s="320" t="str">
        <f>'st žačky-hala-4+4+4+4+4'!AA8</f>
        <v>VK Raškovice B</v>
      </c>
      <c r="F37" s="330"/>
      <c r="G37" s="331" t="str">
        <f>'st žačky-hala-4+4+4+4+4'!AC8</f>
        <v>KV Kopřivnice-KOPR</v>
      </c>
      <c r="H37" s="290"/>
      <c r="I37" s="291" t="s">
        <v>0</v>
      </c>
      <c r="J37" s="292"/>
      <c r="K37" s="290"/>
      <c r="L37" s="291" t="s">
        <v>0</v>
      </c>
      <c r="M37" s="292"/>
      <c r="N37" s="290"/>
      <c r="O37" s="291" t="s">
        <v>0</v>
      </c>
      <c r="P37" s="292"/>
      <c r="Q37" s="290"/>
      <c r="R37" s="291" t="s">
        <v>0</v>
      </c>
      <c r="S37" s="292"/>
      <c r="T37" s="293">
        <f t="shared" si="0"/>
        <v>0</v>
      </c>
      <c r="U37" s="291" t="s">
        <v>0</v>
      </c>
      <c r="V37" s="294">
        <f t="shared" si="1"/>
        <v>0</v>
      </c>
      <c r="W37" s="227">
        <v>0.59375</v>
      </c>
      <c r="Y37" s="227"/>
      <c r="Z37" s="227"/>
    </row>
    <row r="38" spans="1:27" s="209" customFormat="1" ht="35.1" customHeight="1" thickBot="1" x14ac:dyDescent="0.4">
      <c r="A38" s="380"/>
      <c r="B38" s="381">
        <v>4</v>
      </c>
      <c r="C38" s="382">
        <v>0.625</v>
      </c>
      <c r="D38" s="231" t="s">
        <v>186</v>
      </c>
      <c r="E38" s="383" t="s">
        <v>184</v>
      </c>
      <c r="F38" s="417"/>
      <c r="G38" s="418" t="s">
        <v>185</v>
      </c>
      <c r="H38" s="389"/>
      <c r="I38" s="387"/>
      <c r="J38" s="388"/>
      <c r="K38" s="389"/>
      <c r="L38" s="387"/>
      <c r="M38" s="388"/>
      <c r="N38" s="389"/>
      <c r="O38" s="387"/>
      <c r="P38" s="388"/>
      <c r="Q38" s="389"/>
      <c r="R38" s="387"/>
      <c r="S38" s="388"/>
      <c r="T38" s="390"/>
      <c r="U38" s="387"/>
      <c r="V38" s="391"/>
      <c r="W38" s="419"/>
      <c r="X38" s="420"/>
      <c r="Y38" s="419"/>
      <c r="Z38" s="419"/>
      <c r="AA38" s="416" t="s">
        <v>173</v>
      </c>
    </row>
    <row r="39" spans="1:27" ht="35.1" customHeight="1" x14ac:dyDescent="0.35">
      <c r="A39" s="216" t="s">
        <v>44</v>
      </c>
      <c r="B39" s="217">
        <v>3</v>
      </c>
      <c r="C39" s="218">
        <v>0.625</v>
      </c>
      <c r="D39" s="219" t="s">
        <v>60</v>
      </c>
      <c r="E39" s="316" t="str">
        <f>'st žačky-hala-4+4+4+4+4'!AA31</f>
        <v>TJ Sokol Frýdek-Místek B</v>
      </c>
      <c r="F39" s="307"/>
      <c r="G39" s="222" t="str">
        <f>'st žačky-hala-4+4+4+4+4'!AC31</f>
        <v>SVK Nový Jičín A</v>
      </c>
      <c r="H39" s="223"/>
      <c r="I39" s="221" t="s">
        <v>0</v>
      </c>
      <c r="J39" s="224"/>
      <c r="K39" s="223"/>
      <c r="L39" s="221" t="s">
        <v>0</v>
      </c>
      <c r="M39" s="224"/>
      <c r="N39" s="223"/>
      <c r="O39" s="221" t="s">
        <v>0</v>
      </c>
      <c r="P39" s="224"/>
      <c r="Q39" s="223"/>
      <c r="R39" s="221" t="s">
        <v>0</v>
      </c>
      <c r="S39" s="224"/>
      <c r="T39" s="308">
        <f t="shared" si="0"/>
        <v>0</v>
      </c>
      <c r="U39" s="221" t="s">
        <v>0</v>
      </c>
      <c r="V39" s="226">
        <f t="shared" si="1"/>
        <v>0</v>
      </c>
      <c r="W39" s="227">
        <v>0.625</v>
      </c>
      <c r="Y39" s="227"/>
      <c r="Z39" s="227"/>
    </row>
    <row r="40" spans="1:27" ht="35.1" customHeight="1" x14ac:dyDescent="0.35">
      <c r="A40" s="244" t="s">
        <v>45</v>
      </c>
      <c r="B40" s="245">
        <v>2</v>
      </c>
      <c r="C40" s="309">
        <v>0.625</v>
      </c>
      <c r="D40" s="231" t="s">
        <v>86</v>
      </c>
      <c r="E40" s="232" t="str">
        <f>'st žačky-hala-4+4+4+4+4'!AA54</f>
        <v>TJ Frenštát pod Radh.</v>
      </c>
      <c r="F40" s="327"/>
      <c r="G40" s="234" t="str">
        <f>'st žačky-hala-4+4+4+4+4'!AC54</f>
        <v>VK Kylešovice-KYLEŠOVKY</v>
      </c>
      <c r="H40" s="246"/>
      <c r="I40" s="247" t="s">
        <v>0</v>
      </c>
      <c r="J40" s="248"/>
      <c r="K40" s="246"/>
      <c r="L40" s="247" t="s">
        <v>0</v>
      </c>
      <c r="M40" s="248"/>
      <c r="N40" s="246"/>
      <c r="O40" s="247" t="s">
        <v>0</v>
      </c>
      <c r="P40" s="248"/>
      <c r="Q40" s="246"/>
      <c r="R40" s="247" t="s">
        <v>0</v>
      </c>
      <c r="S40" s="248"/>
      <c r="T40" s="287">
        <f t="shared" si="0"/>
        <v>0</v>
      </c>
      <c r="U40" s="247" t="s">
        <v>0</v>
      </c>
      <c r="V40" s="250">
        <f t="shared" si="1"/>
        <v>0</v>
      </c>
      <c r="W40" s="227">
        <v>0.625</v>
      </c>
      <c r="Y40" s="227"/>
      <c r="Z40" s="227"/>
    </row>
    <row r="41" spans="1:27" ht="35.1" customHeight="1" x14ac:dyDescent="0.35">
      <c r="A41" s="244" t="s">
        <v>46</v>
      </c>
      <c r="B41" s="245">
        <v>1</v>
      </c>
      <c r="C41" s="309">
        <v>0.625</v>
      </c>
      <c r="D41" s="231" t="s">
        <v>87</v>
      </c>
      <c r="E41" s="232" t="str">
        <f>'st žačky-hala-4+4+4+4+4'!AA78</f>
        <v>VAM Olomouc B</v>
      </c>
      <c r="F41" s="332"/>
      <c r="G41" s="234" t="str">
        <f>'st žačky-hala-4+4+4+4+4'!AC78</f>
        <v xml:space="preserve">VO Slezská Orlice </v>
      </c>
      <c r="H41" s="246"/>
      <c r="I41" s="247" t="s">
        <v>0</v>
      </c>
      <c r="J41" s="248"/>
      <c r="K41" s="246"/>
      <c r="L41" s="247" t="s">
        <v>0</v>
      </c>
      <c r="M41" s="248"/>
      <c r="N41" s="246"/>
      <c r="O41" s="247" t="s">
        <v>0</v>
      </c>
      <c r="P41" s="248"/>
      <c r="Q41" s="246"/>
      <c r="R41" s="247" t="s">
        <v>0</v>
      </c>
      <c r="S41" s="248"/>
      <c r="T41" s="287">
        <f t="shared" si="0"/>
        <v>0</v>
      </c>
      <c r="U41" s="247" t="s">
        <v>0</v>
      </c>
      <c r="V41" s="250">
        <f t="shared" si="1"/>
        <v>0</v>
      </c>
      <c r="W41" s="227">
        <v>0.625</v>
      </c>
      <c r="Y41" s="227"/>
      <c r="Z41" s="227"/>
    </row>
    <row r="42" spans="1:27" ht="35.1" customHeight="1" thickBot="1" x14ac:dyDescent="0.4">
      <c r="A42" s="288" t="s">
        <v>47</v>
      </c>
      <c r="B42" s="289">
        <v>0</v>
      </c>
      <c r="C42" s="253">
        <v>0.625</v>
      </c>
      <c r="D42" s="353" t="s">
        <v>88</v>
      </c>
      <c r="E42" s="354" t="str">
        <f>'st žačky-hala-4+4+4+4+4'!AA102</f>
        <v>TJ Sokol Frýdek-Místek A</v>
      </c>
      <c r="F42" s="421"/>
      <c r="G42" s="379" t="str">
        <f>'st žačky-hala-4+4+4+4+4'!AC102</f>
        <v>VAM Havířov</v>
      </c>
      <c r="H42" s="422"/>
      <c r="I42" s="423" t="s">
        <v>0</v>
      </c>
      <c r="J42" s="424"/>
      <c r="K42" s="422"/>
      <c r="L42" s="423" t="s">
        <v>0</v>
      </c>
      <c r="M42" s="424"/>
      <c r="N42" s="422"/>
      <c r="O42" s="423" t="s">
        <v>0</v>
      </c>
      <c r="P42" s="424"/>
      <c r="Q42" s="422"/>
      <c r="R42" s="423" t="s">
        <v>0</v>
      </c>
      <c r="S42" s="424"/>
      <c r="T42" s="425">
        <f t="shared" si="0"/>
        <v>0</v>
      </c>
      <c r="U42" s="423" t="s">
        <v>0</v>
      </c>
      <c r="V42" s="426">
        <f t="shared" si="1"/>
        <v>0</v>
      </c>
      <c r="W42" s="227">
        <v>0.625</v>
      </c>
      <c r="Y42" s="227"/>
      <c r="Z42" s="227"/>
    </row>
    <row r="43" spans="1:27" ht="35.1" customHeight="1" x14ac:dyDescent="0.35">
      <c r="A43" s="263"/>
      <c r="B43" s="264">
        <v>4</v>
      </c>
      <c r="C43" s="265">
        <v>0.65625</v>
      </c>
      <c r="D43" s="219" t="s">
        <v>187</v>
      </c>
      <c r="E43" s="316"/>
      <c r="F43" s="427"/>
      <c r="G43" s="222"/>
      <c r="H43" s="270"/>
      <c r="I43" s="271"/>
      <c r="J43" s="272"/>
      <c r="K43" s="270"/>
      <c r="L43" s="271"/>
      <c r="M43" s="272"/>
      <c r="N43" s="270"/>
      <c r="O43" s="271"/>
      <c r="P43" s="272"/>
      <c r="Q43" s="270"/>
      <c r="R43" s="271"/>
      <c r="S43" s="272"/>
      <c r="T43" s="358"/>
      <c r="U43" s="271"/>
      <c r="V43" s="274"/>
      <c r="W43" s="227"/>
      <c r="Y43" s="227"/>
      <c r="Z43" s="227"/>
      <c r="AA43" s="211" t="s">
        <v>175</v>
      </c>
    </row>
    <row r="44" spans="1:27" ht="35.1" customHeight="1" thickBot="1" x14ac:dyDescent="0.4">
      <c r="A44" s="275"/>
      <c r="B44" s="276">
        <v>3</v>
      </c>
      <c r="C44" s="277">
        <v>0.65625</v>
      </c>
      <c r="D44" s="278" t="s">
        <v>188</v>
      </c>
      <c r="E44" s="301"/>
      <c r="F44" s="428"/>
      <c r="G44" s="303"/>
      <c r="H44" s="282"/>
      <c r="I44" s="283"/>
      <c r="J44" s="284"/>
      <c r="K44" s="282"/>
      <c r="L44" s="283"/>
      <c r="M44" s="284"/>
      <c r="N44" s="282"/>
      <c r="O44" s="283"/>
      <c r="P44" s="284"/>
      <c r="Q44" s="282"/>
      <c r="R44" s="283"/>
      <c r="S44" s="284"/>
      <c r="T44" s="315"/>
      <c r="U44" s="283"/>
      <c r="V44" s="286"/>
      <c r="W44" s="227"/>
      <c r="Y44" s="227"/>
      <c r="Z44" s="227"/>
      <c r="AA44" s="211" t="s">
        <v>174</v>
      </c>
    </row>
    <row r="45" spans="1:27" ht="35.1" customHeight="1" x14ac:dyDescent="0.35">
      <c r="A45" s="216" t="s">
        <v>48</v>
      </c>
      <c r="B45" s="217">
        <v>2</v>
      </c>
      <c r="C45" s="218">
        <v>0.65625</v>
      </c>
      <c r="D45" s="219" t="s">
        <v>150</v>
      </c>
      <c r="E45" s="217">
        <v>1</v>
      </c>
      <c r="F45" s="333"/>
      <c r="G45" s="334" t="s">
        <v>149</v>
      </c>
      <c r="H45" s="223"/>
      <c r="I45" s="221" t="s">
        <v>0</v>
      </c>
      <c r="J45" s="224"/>
      <c r="K45" s="223"/>
      <c r="L45" s="221" t="s">
        <v>0</v>
      </c>
      <c r="M45" s="224"/>
      <c r="N45" s="223"/>
      <c r="O45" s="221" t="s">
        <v>0</v>
      </c>
      <c r="P45" s="224"/>
      <c r="Q45" s="223"/>
      <c r="R45" s="221" t="s">
        <v>0</v>
      </c>
      <c r="S45" s="224"/>
      <c r="T45" s="308">
        <f t="shared" si="0"/>
        <v>0</v>
      </c>
      <c r="U45" s="221" t="s">
        <v>0</v>
      </c>
      <c r="V45" s="226">
        <f t="shared" si="1"/>
        <v>0</v>
      </c>
      <c r="W45" s="227">
        <v>0.65625</v>
      </c>
      <c r="Y45" s="227"/>
      <c r="Z45" s="227"/>
    </row>
    <row r="46" spans="1:27" ht="35.1" customHeight="1" x14ac:dyDescent="0.35">
      <c r="A46" s="228" t="s">
        <v>49</v>
      </c>
      <c r="B46" s="229">
        <v>1</v>
      </c>
      <c r="C46" s="230">
        <v>0.65625</v>
      </c>
      <c r="D46" s="240" t="s">
        <v>151</v>
      </c>
      <c r="E46" s="229">
        <v>1</v>
      </c>
      <c r="F46" s="429"/>
      <c r="G46" s="430">
        <v>2</v>
      </c>
      <c r="H46" s="235"/>
      <c r="I46" s="236" t="s">
        <v>0</v>
      </c>
      <c r="J46" s="237"/>
      <c r="K46" s="235"/>
      <c r="L46" s="236" t="s">
        <v>0</v>
      </c>
      <c r="M46" s="237"/>
      <c r="N46" s="235"/>
      <c r="O46" s="236" t="s">
        <v>0</v>
      </c>
      <c r="P46" s="237"/>
      <c r="Q46" s="235"/>
      <c r="R46" s="236" t="s">
        <v>0</v>
      </c>
      <c r="S46" s="237"/>
      <c r="T46" s="311">
        <f t="shared" si="0"/>
        <v>0</v>
      </c>
      <c r="U46" s="236" t="s">
        <v>0</v>
      </c>
      <c r="V46" s="239">
        <f t="shared" si="1"/>
        <v>0</v>
      </c>
      <c r="W46" s="227">
        <v>0.65625</v>
      </c>
      <c r="Y46" s="227"/>
      <c r="Z46" s="227"/>
    </row>
    <row r="47" spans="1:27" ht="35.1" customHeight="1" thickBot="1" x14ac:dyDescent="0.4">
      <c r="A47" s="275"/>
      <c r="B47" s="276">
        <v>0</v>
      </c>
      <c r="C47" s="277">
        <v>0.65625</v>
      </c>
      <c r="D47" s="278" t="s">
        <v>152</v>
      </c>
      <c r="E47" s="276">
        <v>1</v>
      </c>
      <c r="F47" s="431"/>
      <c r="G47" s="432">
        <v>2</v>
      </c>
      <c r="H47" s="282"/>
      <c r="I47" s="283"/>
      <c r="J47" s="284"/>
      <c r="K47" s="282"/>
      <c r="L47" s="283"/>
      <c r="M47" s="284"/>
      <c r="N47" s="282"/>
      <c r="O47" s="283"/>
      <c r="P47" s="284"/>
      <c r="Q47" s="282"/>
      <c r="R47" s="283"/>
      <c r="S47" s="284"/>
      <c r="T47" s="315"/>
      <c r="U47" s="283"/>
      <c r="V47" s="286"/>
      <c r="W47" s="227">
        <v>0.65625</v>
      </c>
      <c r="Y47" s="227"/>
      <c r="Z47" s="227"/>
    </row>
    <row r="48" spans="1:27" ht="35.1" customHeight="1" x14ac:dyDescent="0.35">
      <c r="A48" s="216"/>
      <c r="B48" s="217">
        <v>4</v>
      </c>
      <c r="C48" s="218">
        <v>0.6875</v>
      </c>
      <c r="D48" s="219" t="s">
        <v>189</v>
      </c>
      <c r="E48" s="217"/>
      <c r="F48" s="333"/>
      <c r="G48" s="334"/>
      <c r="H48" s="223"/>
      <c r="I48" s="221"/>
      <c r="J48" s="224"/>
      <c r="K48" s="223"/>
      <c r="L48" s="221"/>
      <c r="M48" s="224"/>
      <c r="N48" s="223"/>
      <c r="O48" s="221"/>
      <c r="P48" s="224"/>
      <c r="Q48" s="223"/>
      <c r="R48" s="221"/>
      <c r="S48" s="224"/>
      <c r="T48" s="308"/>
      <c r="U48" s="221"/>
      <c r="V48" s="226"/>
      <c r="W48" s="227"/>
      <c r="Y48" s="227"/>
      <c r="Z48" s="227"/>
      <c r="AA48" s="211" t="s">
        <v>147</v>
      </c>
    </row>
    <row r="49" spans="1:27" ht="35.1" customHeight="1" thickBot="1" x14ac:dyDescent="0.4">
      <c r="A49" s="275"/>
      <c r="B49" s="276">
        <v>3</v>
      </c>
      <c r="C49" s="277">
        <v>0.6875</v>
      </c>
      <c r="D49" s="278" t="s">
        <v>190</v>
      </c>
      <c r="E49" s="276"/>
      <c r="F49" s="431"/>
      <c r="G49" s="432"/>
      <c r="H49" s="282"/>
      <c r="I49" s="283"/>
      <c r="J49" s="284"/>
      <c r="K49" s="282"/>
      <c r="L49" s="283"/>
      <c r="M49" s="284"/>
      <c r="N49" s="282"/>
      <c r="O49" s="283"/>
      <c r="P49" s="284"/>
      <c r="Q49" s="282"/>
      <c r="R49" s="283"/>
      <c r="S49" s="284"/>
      <c r="T49" s="315"/>
      <c r="U49" s="283"/>
      <c r="V49" s="286"/>
      <c r="W49" s="227"/>
      <c r="Y49" s="227"/>
      <c r="Z49" s="227"/>
      <c r="AA49" s="211" t="s">
        <v>148</v>
      </c>
    </row>
    <row r="50" spans="1:27" ht="35.1" customHeight="1" x14ac:dyDescent="0.35">
      <c r="A50" s="251"/>
      <c r="B50" s="252">
        <v>2</v>
      </c>
      <c r="C50" s="335">
        <v>0.6875</v>
      </c>
      <c r="D50" s="231" t="s">
        <v>153</v>
      </c>
      <c r="E50" s="252">
        <v>1</v>
      </c>
      <c r="F50" s="336"/>
      <c r="G50" s="337">
        <v>2</v>
      </c>
      <c r="H50" s="258"/>
      <c r="I50" s="259"/>
      <c r="J50" s="260"/>
      <c r="K50" s="258"/>
      <c r="L50" s="259"/>
      <c r="M50" s="260"/>
      <c r="N50" s="258"/>
      <c r="O50" s="259"/>
      <c r="P50" s="260"/>
      <c r="Q50" s="258"/>
      <c r="R50" s="259"/>
      <c r="S50" s="260"/>
      <c r="T50" s="338"/>
      <c r="U50" s="259"/>
      <c r="V50" s="262"/>
      <c r="W50" s="227">
        <v>0.6875</v>
      </c>
      <c r="Y50" s="227"/>
      <c r="Z50" s="227"/>
    </row>
    <row r="51" spans="1:27" ht="35.1" customHeight="1" x14ac:dyDescent="0.35">
      <c r="A51" s="244" t="s">
        <v>50</v>
      </c>
      <c r="B51" s="245">
        <v>1</v>
      </c>
      <c r="C51" s="309">
        <v>0.6875</v>
      </c>
      <c r="D51" s="231" t="s">
        <v>159</v>
      </c>
      <c r="E51" s="339" t="s">
        <v>155</v>
      </c>
      <c r="F51" s="332"/>
      <c r="G51" s="340" t="s">
        <v>156</v>
      </c>
      <c r="H51" s="246"/>
      <c r="I51" s="247" t="s">
        <v>0</v>
      </c>
      <c r="J51" s="248"/>
      <c r="K51" s="246"/>
      <c r="L51" s="247" t="s">
        <v>0</v>
      </c>
      <c r="M51" s="248"/>
      <c r="N51" s="246"/>
      <c r="O51" s="247" t="s">
        <v>0</v>
      </c>
      <c r="P51" s="248"/>
      <c r="Q51" s="246"/>
      <c r="R51" s="247" t="s">
        <v>0</v>
      </c>
      <c r="S51" s="248"/>
      <c r="T51" s="287">
        <f t="shared" si="0"/>
        <v>0</v>
      </c>
      <c r="U51" s="247" t="s">
        <v>0</v>
      </c>
      <c r="V51" s="250">
        <f t="shared" si="1"/>
        <v>0</v>
      </c>
      <c r="W51" s="227">
        <v>0.6875</v>
      </c>
      <c r="Y51" s="227"/>
      <c r="Z51" s="227"/>
    </row>
    <row r="52" spans="1:27" ht="35.1" customHeight="1" thickBot="1" x14ac:dyDescent="0.4">
      <c r="A52" s="251" t="s">
        <v>51</v>
      </c>
      <c r="B52" s="252">
        <v>0</v>
      </c>
      <c r="C52" s="335">
        <v>0.6875</v>
      </c>
      <c r="D52" s="231" t="s">
        <v>160</v>
      </c>
      <c r="E52" s="339" t="s">
        <v>157</v>
      </c>
      <c r="F52" s="341"/>
      <c r="G52" s="340" t="s">
        <v>158</v>
      </c>
      <c r="H52" s="258"/>
      <c r="I52" s="259" t="s">
        <v>0</v>
      </c>
      <c r="J52" s="260"/>
      <c r="K52" s="258"/>
      <c r="L52" s="259" t="s">
        <v>0</v>
      </c>
      <c r="M52" s="260"/>
      <c r="N52" s="258"/>
      <c r="O52" s="259" t="s">
        <v>0</v>
      </c>
      <c r="P52" s="260"/>
      <c r="Q52" s="258"/>
      <c r="R52" s="259" t="s">
        <v>0</v>
      </c>
      <c r="S52" s="260"/>
      <c r="T52" s="338">
        <f t="shared" si="0"/>
        <v>0</v>
      </c>
      <c r="U52" s="259" t="s">
        <v>0</v>
      </c>
      <c r="V52" s="262">
        <f t="shared" si="1"/>
        <v>0</v>
      </c>
      <c r="W52" s="227">
        <v>0.6875</v>
      </c>
      <c r="Y52" s="227"/>
      <c r="Z52" s="227"/>
    </row>
    <row r="53" spans="1:27" ht="54" customHeight="1" x14ac:dyDescent="0.35">
      <c r="A53" s="216" t="s">
        <v>52</v>
      </c>
      <c r="B53" s="217"/>
      <c r="C53" s="218">
        <v>0.71875</v>
      </c>
      <c r="D53" s="342" t="s">
        <v>110</v>
      </c>
      <c r="E53" s="316"/>
      <c r="F53" s="307"/>
      <c r="G53" s="222"/>
      <c r="H53" s="223"/>
      <c r="I53" s="221" t="s">
        <v>0</v>
      </c>
      <c r="J53" s="224"/>
      <c r="K53" s="223"/>
      <c r="L53" s="221" t="s">
        <v>0</v>
      </c>
      <c r="M53" s="224"/>
      <c r="N53" s="223"/>
      <c r="O53" s="221" t="s">
        <v>0</v>
      </c>
      <c r="P53" s="224"/>
      <c r="Q53" s="223"/>
      <c r="R53" s="221" t="s">
        <v>0</v>
      </c>
      <c r="S53" s="224"/>
      <c r="T53" s="308">
        <f t="shared" si="0"/>
        <v>0</v>
      </c>
      <c r="U53" s="221" t="s">
        <v>0</v>
      </c>
      <c r="V53" s="226">
        <f t="shared" si="1"/>
        <v>0</v>
      </c>
      <c r="W53" s="323" t="s">
        <v>154</v>
      </c>
      <c r="X53" s="324"/>
      <c r="Y53" s="323"/>
      <c r="Z53" s="323"/>
    </row>
    <row r="54" spans="1:27" ht="57.75" customHeight="1" thickBot="1" x14ac:dyDescent="0.4">
      <c r="A54" s="298" t="s">
        <v>53</v>
      </c>
      <c r="B54" s="299"/>
      <c r="C54" s="300">
        <v>0.71875</v>
      </c>
      <c r="D54" s="343" t="s">
        <v>111</v>
      </c>
      <c r="E54" s="320"/>
      <c r="F54" s="344"/>
      <c r="G54" s="322"/>
      <c r="H54" s="290"/>
      <c r="I54" s="291" t="s">
        <v>0</v>
      </c>
      <c r="J54" s="292"/>
      <c r="K54" s="290"/>
      <c r="L54" s="291" t="s">
        <v>0</v>
      </c>
      <c r="M54" s="292"/>
      <c r="N54" s="290"/>
      <c r="O54" s="291" t="s">
        <v>0</v>
      </c>
      <c r="P54" s="292"/>
      <c r="Q54" s="290"/>
      <c r="R54" s="291" t="s">
        <v>0</v>
      </c>
      <c r="S54" s="292"/>
      <c r="T54" s="293">
        <f t="shared" si="0"/>
        <v>0</v>
      </c>
      <c r="U54" s="291" t="s">
        <v>0</v>
      </c>
      <c r="V54" s="294">
        <f t="shared" si="1"/>
        <v>0</v>
      </c>
      <c r="W54" s="227">
        <v>0.71875</v>
      </c>
      <c r="Y54" s="227"/>
      <c r="Z54" s="227"/>
    </row>
    <row r="55" spans="1:27" ht="30" customHeight="1" x14ac:dyDescent="0.35">
      <c r="A55" s="209" t="s">
        <v>113</v>
      </c>
    </row>
    <row r="56" spans="1:27" ht="20.100000000000001" customHeight="1" x14ac:dyDescent="0.35">
      <c r="A56" s="211" t="s">
        <v>114</v>
      </c>
    </row>
    <row r="57" spans="1:27" ht="20.100000000000001" customHeight="1" x14ac:dyDescent="0.35">
      <c r="A57" s="211" t="s">
        <v>161</v>
      </c>
    </row>
    <row r="58" spans="1:27" ht="20.100000000000001" customHeight="1" x14ac:dyDescent="0.35">
      <c r="A58" s="211" t="s">
        <v>162</v>
      </c>
    </row>
    <row r="59" spans="1:27" ht="20.100000000000001" customHeight="1" x14ac:dyDescent="0.35">
      <c r="A59" s="211" t="s">
        <v>115</v>
      </c>
      <c r="B59" s="211"/>
      <c r="D59" s="211"/>
      <c r="E59" s="211"/>
    </row>
    <row r="60" spans="1:27" ht="20.100000000000001" customHeight="1" x14ac:dyDescent="0.35">
      <c r="A60" s="211" t="s">
        <v>116</v>
      </c>
      <c r="B60" s="211"/>
      <c r="D60" s="211"/>
      <c r="E60" s="211"/>
    </row>
    <row r="61" spans="1:27" ht="20.100000000000001" customHeight="1" x14ac:dyDescent="0.35">
      <c r="A61" s="211" t="s">
        <v>117</v>
      </c>
      <c r="B61" s="211"/>
      <c r="D61" s="211"/>
      <c r="E61" s="211"/>
    </row>
    <row r="62" spans="1:27" ht="20.100000000000001" customHeight="1" x14ac:dyDescent="0.35">
      <c r="A62" s="211" t="s">
        <v>112</v>
      </c>
      <c r="B62" s="211"/>
      <c r="D62" s="211"/>
      <c r="E62" s="211"/>
    </row>
  </sheetData>
  <mergeCells count="5">
    <mergeCell ref="H2:J2"/>
    <mergeCell ref="K2:M2"/>
    <mergeCell ref="N2:P2"/>
    <mergeCell ref="Q2:S2"/>
    <mergeCell ref="T2:V2"/>
  </mergeCells>
  <phoneticPr fontId="3" type="noConversion"/>
  <pageMargins left="0.70866141732283472" right="0.70866141732283472" top="0.39370078740157483" bottom="0.39370078740157483" header="0.31496062992125984" footer="0.31496062992125984"/>
  <pageSetup paperSize="9" scale="41" fitToHeight="0" orientation="landscape" horizontalDpi="360" verticalDpi="360" r:id="rId1"/>
  <rowBreaks count="1" manualBreakCount="1">
    <brk id="30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CAD4D-19F5-4298-B889-EBDC787B37DC}">
  <dimension ref="A1:G10"/>
  <sheetViews>
    <sheetView workbookViewId="0">
      <selection activeCell="E20" sqref="E20"/>
    </sheetView>
  </sheetViews>
  <sheetFormatPr defaultRowHeight="15" x14ac:dyDescent="0.25"/>
  <cols>
    <col min="1" max="1" width="7.42578125" customWidth="1"/>
    <col min="2" max="2" width="30.85546875" customWidth="1"/>
    <col min="3" max="3" width="12.85546875" customWidth="1"/>
    <col min="5" max="5" width="39.28515625" customWidth="1"/>
    <col min="6" max="6" width="14.140625" customWidth="1"/>
    <col min="7" max="7" width="4.7109375" customWidth="1"/>
  </cols>
  <sheetData>
    <row r="1" spans="1:7" ht="30" customHeight="1" thickBot="1" x14ac:dyDescent="0.3">
      <c r="A1" s="438" t="s">
        <v>135</v>
      </c>
      <c r="B1" s="49"/>
      <c r="C1" s="49"/>
      <c r="D1" s="49"/>
      <c r="E1" s="50"/>
      <c r="F1" s="207"/>
    </row>
    <row r="2" spans="1:7" ht="30" customHeight="1" thickBot="1" x14ac:dyDescent="0.3">
      <c r="A2" s="437" t="s">
        <v>203</v>
      </c>
      <c r="B2" s="51"/>
      <c r="C2" s="52"/>
      <c r="D2" s="52"/>
      <c r="E2" s="53"/>
      <c r="F2" s="208"/>
    </row>
    <row r="3" spans="1:7" ht="30" customHeight="1" thickBot="1" x14ac:dyDescent="0.3">
      <c r="A3" s="443" t="s">
        <v>61</v>
      </c>
      <c r="B3" s="444" t="s">
        <v>62</v>
      </c>
      <c r="C3" s="444" t="s">
        <v>63</v>
      </c>
      <c r="D3" s="444" t="s">
        <v>64</v>
      </c>
      <c r="E3" s="445" t="s">
        <v>65</v>
      </c>
      <c r="F3" s="446" t="s">
        <v>180</v>
      </c>
    </row>
    <row r="4" spans="1:7" ht="30" customHeight="1" x14ac:dyDescent="0.35">
      <c r="A4" s="440">
        <v>1</v>
      </c>
      <c r="B4" s="440" t="s">
        <v>163</v>
      </c>
      <c r="C4" s="441"/>
      <c r="D4" s="442"/>
      <c r="E4" s="439"/>
      <c r="F4" s="439"/>
      <c r="G4" s="195" t="s">
        <v>70</v>
      </c>
    </row>
    <row r="5" spans="1:7" ht="30" customHeight="1" x14ac:dyDescent="0.35">
      <c r="A5" s="191">
        <v>2</v>
      </c>
      <c r="B5" s="192" t="s">
        <v>164</v>
      </c>
      <c r="C5" s="175"/>
      <c r="D5" s="175"/>
      <c r="E5" s="193"/>
      <c r="F5" s="193"/>
      <c r="G5" s="195" t="s">
        <v>68</v>
      </c>
    </row>
    <row r="6" spans="1:7" ht="30" customHeight="1" x14ac:dyDescent="0.35">
      <c r="A6" s="191">
        <v>3</v>
      </c>
      <c r="B6" s="191" t="s">
        <v>165</v>
      </c>
      <c r="C6" s="175"/>
      <c r="D6" s="176"/>
      <c r="E6" s="194"/>
      <c r="F6" s="194"/>
      <c r="G6" s="195" t="s">
        <v>71</v>
      </c>
    </row>
    <row r="7" spans="1:7" ht="30" customHeight="1" x14ac:dyDescent="0.3">
      <c r="A7" s="191">
        <v>4</v>
      </c>
      <c r="B7" s="191" t="s">
        <v>197</v>
      </c>
      <c r="C7" s="177"/>
      <c r="D7" s="175"/>
      <c r="E7" s="194"/>
      <c r="F7" s="194"/>
      <c r="G7" s="191" t="s">
        <v>69</v>
      </c>
    </row>
    <row r="8" spans="1:7" ht="30" customHeight="1" x14ac:dyDescent="0.35">
      <c r="A8" s="191">
        <v>5</v>
      </c>
      <c r="B8" s="195" t="s">
        <v>167</v>
      </c>
      <c r="C8" s="175"/>
      <c r="D8" s="178"/>
      <c r="E8" s="196"/>
      <c r="F8" s="196"/>
      <c r="G8" s="191" t="s">
        <v>79</v>
      </c>
    </row>
    <row r="9" spans="1:7" ht="30" customHeight="1" x14ac:dyDescent="0.35">
      <c r="A9" s="191">
        <v>6</v>
      </c>
      <c r="B9" s="191" t="s">
        <v>168</v>
      </c>
      <c r="C9" s="175"/>
      <c r="D9" s="175"/>
      <c r="E9" s="194"/>
      <c r="F9" s="194"/>
      <c r="G9" s="195" t="s">
        <v>80</v>
      </c>
    </row>
    <row r="10" spans="1:7" ht="30" customHeight="1" x14ac:dyDescent="0.35">
      <c r="A10" s="191">
        <v>7</v>
      </c>
      <c r="B10" s="191" t="s">
        <v>169</v>
      </c>
      <c r="C10" s="175"/>
      <c r="D10" s="175"/>
      <c r="E10" s="197"/>
      <c r="F10" s="197"/>
      <c r="G10" s="195" t="s">
        <v>85</v>
      </c>
    </row>
  </sheetData>
  <pageMargins left="0.7" right="0.7" top="0.78740157499999996" bottom="0.78740157499999996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71"/>
  <sheetViews>
    <sheetView tabSelected="1" view="pageBreakPreview" zoomScale="90" zoomScaleNormal="100" zoomScaleSheetLayoutView="90" workbookViewId="0">
      <selection activeCell="W15" sqref="W15"/>
    </sheetView>
  </sheetViews>
  <sheetFormatPr defaultRowHeight="15" x14ac:dyDescent="0.25"/>
  <cols>
    <col min="1" max="1" width="1.5703125" customWidth="1"/>
    <col min="2" max="2" width="15.85546875" customWidth="1"/>
    <col min="3" max="3" width="5.7109375" customWidth="1"/>
    <col min="4" max="4" width="3.5703125" customWidth="1"/>
    <col min="5" max="5" width="6.28515625" customWidth="1"/>
    <col min="6" max="6" width="5.7109375" customWidth="1"/>
    <col min="7" max="7" width="3.5703125" customWidth="1"/>
    <col min="8" max="9" width="5.7109375" customWidth="1"/>
    <col min="10" max="10" width="3.5703125" customWidth="1"/>
    <col min="11" max="11" width="7" customWidth="1"/>
    <col min="12" max="12" width="5.7109375" customWidth="1"/>
    <col min="13" max="13" width="3.5703125" customWidth="1"/>
    <col min="14" max="14" width="5.7109375" customWidth="1"/>
    <col min="15" max="15" width="12.140625" customWidth="1"/>
    <col min="16" max="16" width="9" customWidth="1"/>
    <col min="17" max="17" width="12.85546875" customWidth="1"/>
    <col min="18" max="18" width="11" customWidth="1"/>
    <col min="19" max="19" width="16.28515625" bestFit="1" customWidth="1"/>
    <col min="20" max="20" width="11.28515625" customWidth="1"/>
    <col min="21" max="21" width="5.28515625" customWidth="1"/>
    <col min="22" max="22" width="10.28515625" customWidth="1"/>
    <col min="23" max="23" width="28.140625" customWidth="1"/>
    <col min="24" max="24" width="3.42578125" customWidth="1"/>
    <col min="25" max="25" width="28.28515625" customWidth="1"/>
    <col min="26" max="26" width="6.7109375" customWidth="1"/>
    <col min="27" max="27" width="4.28515625" customWidth="1"/>
    <col min="28" max="28" width="6.140625" customWidth="1"/>
    <col min="29" max="30" width="4.28515625" customWidth="1"/>
    <col min="31" max="31" width="5.7109375" customWidth="1"/>
    <col min="32" max="40" width="4.28515625" customWidth="1"/>
    <col min="41" max="41" width="8.85546875" style="7"/>
    <col min="43" max="43" width="11.28515625" customWidth="1"/>
  </cols>
  <sheetData>
    <row r="1" spans="2:51" ht="27" thickBot="1" x14ac:dyDescent="0.45">
      <c r="B1" s="715" t="s">
        <v>200</v>
      </c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7"/>
      <c r="R1" s="433"/>
      <c r="S1" s="433"/>
      <c r="T1" s="434"/>
    </row>
    <row r="2" spans="2:51" ht="38.25" thickBot="1" x14ac:dyDescent="0.35">
      <c r="B2" s="566" t="s">
        <v>57</v>
      </c>
      <c r="C2" s="749" t="str">
        <f>B4</f>
        <v>Green Volley A</v>
      </c>
      <c r="D2" s="750"/>
      <c r="E2" s="750"/>
      <c r="F2" s="750" t="str">
        <f>B9</f>
        <v>SVK Nový Jičín</v>
      </c>
      <c r="G2" s="750"/>
      <c r="H2" s="750"/>
      <c r="I2" s="750" t="str">
        <f>B14</f>
        <v>TJ Šumperk</v>
      </c>
      <c r="J2" s="750"/>
      <c r="K2" s="750"/>
      <c r="L2" s="750" t="str">
        <f>B19</f>
        <v>Raškovice</v>
      </c>
      <c r="M2" s="750"/>
      <c r="N2" s="750"/>
      <c r="O2" s="753" t="s">
        <v>1</v>
      </c>
      <c r="P2" s="750"/>
      <c r="Q2" s="754"/>
      <c r="R2" s="733" t="s">
        <v>3</v>
      </c>
      <c r="S2" s="745" t="s">
        <v>4</v>
      </c>
      <c r="T2" s="745" t="s">
        <v>5</v>
      </c>
      <c r="U2" s="5"/>
      <c r="V2" s="124" t="s">
        <v>105</v>
      </c>
      <c r="W2" s="125" t="s">
        <v>92</v>
      </c>
      <c r="X2" s="125"/>
      <c r="Y2" s="125"/>
      <c r="Z2" s="182" t="s">
        <v>1</v>
      </c>
      <c r="AA2" s="117"/>
      <c r="AB2" s="118"/>
      <c r="AC2" s="182" t="s">
        <v>8</v>
      </c>
      <c r="AD2" s="117"/>
      <c r="AE2" s="118"/>
      <c r="AF2" s="182" t="s">
        <v>9</v>
      </c>
      <c r="AG2" s="117"/>
      <c r="AH2" s="118"/>
      <c r="AI2" s="182" t="s">
        <v>10</v>
      </c>
      <c r="AJ2" s="117"/>
      <c r="AK2" s="118"/>
      <c r="AL2" s="127" t="s">
        <v>2</v>
      </c>
      <c r="AM2" s="126"/>
      <c r="AN2" s="128"/>
      <c r="AO2" s="152" t="s">
        <v>106</v>
      </c>
      <c r="AP2" s="129" t="s">
        <v>14</v>
      </c>
      <c r="AQ2" s="130" t="s">
        <v>59</v>
      </c>
      <c r="AY2" s="7"/>
    </row>
    <row r="3" spans="2:51" ht="30" customHeight="1" thickBot="1" x14ac:dyDescent="0.35">
      <c r="B3" s="567"/>
      <c r="C3" s="751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46" t="s">
        <v>2</v>
      </c>
      <c r="P3" s="747"/>
      <c r="Q3" s="748"/>
      <c r="R3" s="735"/>
      <c r="S3" s="745"/>
      <c r="T3" s="745"/>
      <c r="U3" s="5"/>
      <c r="V3" s="123">
        <v>1</v>
      </c>
      <c r="W3" s="131" t="str">
        <f>B4</f>
        <v>Green Volley A</v>
      </c>
      <c r="X3" s="132" t="s">
        <v>6</v>
      </c>
      <c r="Y3" s="133" t="str">
        <f>B19</f>
        <v>Raškovice</v>
      </c>
      <c r="Z3" s="134">
        <v>2</v>
      </c>
      <c r="AA3" s="132" t="s">
        <v>0</v>
      </c>
      <c r="AB3" s="135">
        <v>0</v>
      </c>
      <c r="AC3" s="134">
        <v>25</v>
      </c>
      <c r="AD3" s="132" t="s">
        <v>0</v>
      </c>
      <c r="AE3" s="135">
        <v>17</v>
      </c>
      <c r="AF3" s="134">
        <v>25</v>
      </c>
      <c r="AG3" s="132" t="s">
        <v>0</v>
      </c>
      <c r="AH3" s="135">
        <v>16</v>
      </c>
      <c r="AI3" s="134"/>
      <c r="AJ3" s="132" t="s">
        <v>0</v>
      </c>
      <c r="AK3" s="135"/>
      <c r="AL3" s="131">
        <f>AI3+AF3+AC3</f>
        <v>50</v>
      </c>
      <c r="AM3" s="132" t="s">
        <v>0</v>
      </c>
      <c r="AN3" s="133">
        <f>AK3+AH3+AE3</f>
        <v>33</v>
      </c>
      <c r="AO3" s="153">
        <v>0.375</v>
      </c>
      <c r="AP3" s="136">
        <v>1</v>
      </c>
      <c r="AQ3" s="154" t="s">
        <v>104</v>
      </c>
      <c r="AY3" s="7"/>
    </row>
    <row r="4" spans="2:51" ht="19.899999999999999" customHeight="1" thickBot="1" x14ac:dyDescent="0.35">
      <c r="B4" s="733" t="str">
        <f>'seznam družstev ŽÁCI U16'!B5</f>
        <v>Green Volley A</v>
      </c>
      <c r="C4" s="736"/>
      <c r="D4" s="737"/>
      <c r="E4" s="738"/>
      <c r="F4" s="454">
        <f>Z6</f>
        <v>2</v>
      </c>
      <c r="G4" s="455" t="s">
        <v>0</v>
      </c>
      <c r="H4" s="456">
        <f>AB6</f>
        <v>0</v>
      </c>
      <c r="I4" s="454">
        <f>AB8</f>
        <v>2</v>
      </c>
      <c r="J4" s="455" t="s">
        <v>0</v>
      </c>
      <c r="K4" s="456">
        <f>Z8</f>
        <v>0</v>
      </c>
      <c r="L4" s="454">
        <f>Z3</f>
        <v>2</v>
      </c>
      <c r="M4" s="455" t="s">
        <v>0</v>
      </c>
      <c r="N4" s="456">
        <f>AB3</f>
        <v>0</v>
      </c>
      <c r="O4" s="586">
        <f>F4+I4+L4</f>
        <v>6</v>
      </c>
      <c r="P4" s="588" t="s">
        <v>0</v>
      </c>
      <c r="Q4" s="590">
        <f>H4+K4+N4</f>
        <v>0</v>
      </c>
      <c r="R4" s="599">
        <f>O4</f>
        <v>6</v>
      </c>
      <c r="S4" s="600">
        <f>O7/Q7</f>
        <v>1.6129032258064515</v>
      </c>
      <c r="T4" s="601">
        <v>1</v>
      </c>
      <c r="U4" s="5"/>
      <c r="V4" s="121">
        <v>2</v>
      </c>
      <c r="W4" s="138" t="str">
        <f>B9</f>
        <v>SVK Nový Jičín</v>
      </c>
      <c r="X4" s="139" t="s">
        <v>6</v>
      </c>
      <c r="Y4" s="140" t="str">
        <f>B14</f>
        <v>TJ Šumperk</v>
      </c>
      <c r="Z4" s="141">
        <v>2</v>
      </c>
      <c r="AA4" s="139" t="s">
        <v>0</v>
      </c>
      <c r="AB4" s="142">
        <v>0</v>
      </c>
      <c r="AC4" s="141">
        <v>25</v>
      </c>
      <c r="AD4" s="139"/>
      <c r="AE4" s="142">
        <v>12</v>
      </c>
      <c r="AF4" s="141">
        <v>25</v>
      </c>
      <c r="AG4" s="139" t="s">
        <v>0</v>
      </c>
      <c r="AH4" s="142">
        <v>19</v>
      </c>
      <c r="AI4" s="141"/>
      <c r="AJ4" s="139" t="s">
        <v>0</v>
      </c>
      <c r="AK4" s="142"/>
      <c r="AL4" s="138">
        <f t="shared" ref="AL4:AL7" si="0">AI4+AF4+AC4</f>
        <v>50</v>
      </c>
      <c r="AM4" s="139" t="s">
        <v>0</v>
      </c>
      <c r="AN4" s="140">
        <f t="shared" ref="AN4:AN8" si="1">AK4+AH4+AE4</f>
        <v>31</v>
      </c>
      <c r="AO4" s="149">
        <v>0.4375</v>
      </c>
      <c r="AP4" s="143">
        <v>1</v>
      </c>
      <c r="AQ4" s="150" t="s">
        <v>104</v>
      </c>
      <c r="AY4" s="7"/>
    </row>
    <row r="5" spans="2:51" ht="19.899999999999999" customHeight="1" thickBot="1" x14ac:dyDescent="0.35">
      <c r="B5" s="734"/>
      <c r="C5" s="739"/>
      <c r="D5" s="740"/>
      <c r="E5" s="741"/>
      <c r="F5" s="459">
        <f>AC6</f>
        <v>25</v>
      </c>
      <c r="G5" s="460" t="s">
        <v>0</v>
      </c>
      <c r="H5" s="461">
        <f>AE6</f>
        <v>14</v>
      </c>
      <c r="I5" s="459">
        <f>AE8</f>
        <v>25</v>
      </c>
      <c r="J5" s="462" t="s">
        <v>0</v>
      </c>
      <c r="K5" s="461">
        <f>AC8</f>
        <v>9</v>
      </c>
      <c r="L5" s="459">
        <f>AC3</f>
        <v>25</v>
      </c>
      <c r="M5" s="460" t="s">
        <v>0</v>
      </c>
      <c r="N5" s="461">
        <f>AE3</f>
        <v>17</v>
      </c>
      <c r="O5" s="587"/>
      <c r="P5" s="589"/>
      <c r="Q5" s="591"/>
      <c r="R5" s="599"/>
      <c r="S5" s="600"/>
      <c r="T5" s="601"/>
      <c r="U5" s="5"/>
      <c r="V5" s="121">
        <v>3</v>
      </c>
      <c r="W5" s="138" t="str">
        <f>B19</f>
        <v>Raškovice</v>
      </c>
      <c r="X5" s="139" t="s">
        <v>6</v>
      </c>
      <c r="Y5" s="140" t="str">
        <f>B14</f>
        <v>TJ Šumperk</v>
      </c>
      <c r="Z5" s="141">
        <v>1</v>
      </c>
      <c r="AA5" s="139" t="s">
        <v>0</v>
      </c>
      <c r="AB5" s="142">
        <v>1</v>
      </c>
      <c r="AC5" s="141">
        <v>25</v>
      </c>
      <c r="AD5" s="139" t="s">
        <v>0</v>
      </c>
      <c r="AE5" s="142">
        <v>24</v>
      </c>
      <c r="AF5" s="141">
        <v>21</v>
      </c>
      <c r="AG5" s="139" t="s">
        <v>0</v>
      </c>
      <c r="AH5" s="142">
        <v>25</v>
      </c>
      <c r="AI5" s="141"/>
      <c r="AJ5" s="139" t="s">
        <v>0</v>
      </c>
      <c r="AK5" s="142"/>
      <c r="AL5" s="138">
        <f t="shared" si="0"/>
        <v>46</v>
      </c>
      <c r="AM5" s="139" t="s">
        <v>0</v>
      </c>
      <c r="AN5" s="140">
        <f t="shared" si="1"/>
        <v>49</v>
      </c>
      <c r="AO5" s="149">
        <v>0.46875</v>
      </c>
      <c r="AP5" s="143">
        <v>1</v>
      </c>
      <c r="AQ5" s="150" t="s">
        <v>104</v>
      </c>
      <c r="AY5" s="7"/>
    </row>
    <row r="6" spans="2:51" ht="19.899999999999999" customHeight="1" thickBot="1" x14ac:dyDescent="0.35">
      <c r="B6" s="734"/>
      <c r="C6" s="739"/>
      <c r="D6" s="740"/>
      <c r="E6" s="741"/>
      <c r="F6" s="463">
        <f>AF6</f>
        <v>25</v>
      </c>
      <c r="G6" s="464" t="s">
        <v>0</v>
      </c>
      <c r="H6" s="465">
        <f>AH6</f>
        <v>20</v>
      </c>
      <c r="I6" s="463">
        <f>AH8</f>
        <v>25</v>
      </c>
      <c r="J6" s="466" t="s">
        <v>0</v>
      </c>
      <c r="K6" s="465">
        <f>AF8</f>
        <v>17</v>
      </c>
      <c r="L6" s="463">
        <f>AF3</f>
        <v>25</v>
      </c>
      <c r="M6" s="464" t="s">
        <v>0</v>
      </c>
      <c r="N6" s="465">
        <f>AH3</f>
        <v>16</v>
      </c>
      <c r="O6" s="587"/>
      <c r="P6" s="589"/>
      <c r="Q6" s="591"/>
      <c r="R6" s="599"/>
      <c r="S6" s="600"/>
      <c r="T6" s="601"/>
      <c r="U6" s="5"/>
      <c r="V6" s="121">
        <v>4</v>
      </c>
      <c r="W6" s="138" t="str">
        <f>B4</f>
        <v>Green Volley A</v>
      </c>
      <c r="X6" s="139" t="s">
        <v>6</v>
      </c>
      <c r="Y6" s="140" t="str">
        <f>B9</f>
        <v>SVK Nový Jičín</v>
      </c>
      <c r="Z6" s="141">
        <v>2</v>
      </c>
      <c r="AA6" s="139" t="s">
        <v>0</v>
      </c>
      <c r="AB6" s="142">
        <v>0</v>
      </c>
      <c r="AC6" s="141">
        <v>25</v>
      </c>
      <c r="AD6" s="139" t="s">
        <v>0</v>
      </c>
      <c r="AE6" s="142">
        <v>14</v>
      </c>
      <c r="AF6" s="141">
        <v>25</v>
      </c>
      <c r="AG6" s="139" t="s">
        <v>0</v>
      </c>
      <c r="AH6" s="142">
        <v>20</v>
      </c>
      <c r="AI6" s="141"/>
      <c r="AJ6" s="139" t="s">
        <v>0</v>
      </c>
      <c r="AK6" s="142"/>
      <c r="AL6" s="138">
        <f t="shared" si="0"/>
        <v>50</v>
      </c>
      <c r="AM6" s="139" t="s">
        <v>0</v>
      </c>
      <c r="AN6" s="140">
        <f t="shared" si="1"/>
        <v>34</v>
      </c>
      <c r="AO6" s="149">
        <v>0.5</v>
      </c>
      <c r="AP6" s="143">
        <v>1</v>
      </c>
      <c r="AQ6" s="150" t="s">
        <v>104</v>
      </c>
      <c r="AY6" s="7"/>
    </row>
    <row r="7" spans="2:51" ht="19.899999999999999" customHeight="1" thickBot="1" x14ac:dyDescent="0.35">
      <c r="B7" s="734"/>
      <c r="C7" s="739"/>
      <c r="D7" s="740"/>
      <c r="E7" s="741"/>
      <c r="F7" s="467">
        <f>AI6</f>
        <v>0</v>
      </c>
      <c r="G7" s="466" t="s">
        <v>0</v>
      </c>
      <c r="H7" s="468">
        <f>AK6</f>
        <v>0</v>
      </c>
      <c r="I7" s="467">
        <f>AK8</f>
        <v>0</v>
      </c>
      <c r="J7" s="466" t="s">
        <v>0</v>
      </c>
      <c r="K7" s="468">
        <f>AI8</f>
        <v>0</v>
      </c>
      <c r="L7" s="467">
        <f>AI3</f>
        <v>0</v>
      </c>
      <c r="M7" s="466" t="s">
        <v>0</v>
      </c>
      <c r="N7" s="468">
        <f>AK3</f>
        <v>0</v>
      </c>
      <c r="O7" s="587">
        <f>F8+I8+L8</f>
        <v>150</v>
      </c>
      <c r="P7" s="589" t="s">
        <v>0</v>
      </c>
      <c r="Q7" s="591">
        <f>H8+K8+N8</f>
        <v>93</v>
      </c>
      <c r="R7" s="599"/>
      <c r="S7" s="600"/>
      <c r="T7" s="601"/>
      <c r="U7" s="5"/>
      <c r="V7" s="121">
        <v>5</v>
      </c>
      <c r="W7" s="138" t="str">
        <f>B9</f>
        <v>SVK Nový Jičín</v>
      </c>
      <c r="X7" s="139" t="s">
        <v>6</v>
      </c>
      <c r="Y7" s="140" t="str">
        <f>B19</f>
        <v>Raškovice</v>
      </c>
      <c r="Z7" s="141">
        <v>2</v>
      </c>
      <c r="AA7" s="139" t="s">
        <v>0</v>
      </c>
      <c r="AB7" s="142">
        <v>0</v>
      </c>
      <c r="AC7" s="141">
        <v>25</v>
      </c>
      <c r="AD7" s="139" t="s">
        <v>0</v>
      </c>
      <c r="AE7" s="142">
        <v>10</v>
      </c>
      <c r="AF7" s="141">
        <v>25</v>
      </c>
      <c r="AG7" s="139" t="s">
        <v>0</v>
      </c>
      <c r="AH7" s="142">
        <v>17</v>
      </c>
      <c r="AI7" s="141"/>
      <c r="AJ7" s="139" t="s">
        <v>0</v>
      </c>
      <c r="AK7" s="142"/>
      <c r="AL7" s="138">
        <f t="shared" si="0"/>
        <v>50</v>
      </c>
      <c r="AM7" s="139" t="s">
        <v>0</v>
      </c>
      <c r="AN7" s="140">
        <f t="shared" si="1"/>
        <v>27</v>
      </c>
      <c r="AO7" s="149">
        <v>0.59375</v>
      </c>
      <c r="AP7" s="143">
        <v>1</v>
      </c>
      <c r="AQ7" s="150" t="s">
        <v>104</v>
      </c>
      <c r="AY7" s="7"/>
    </row>
    <row r="8" spans="2:51" ht="19.899999999999999" customHeight="1" thickBot="1" x14ac:dyDescent="0.35">
      <c r="B8" s="735"/>
      <c r="C8" s="742"/>
      <c r="D8" s="743"/>
      <c r="E8" s="744"/>
      <c r="F8" s="469">
        <f>SUM(F5:F7)</f>
        <v>50</v>
      </c>
      <c r="G8" s="470" t="s">
        <v>0</v>
      </c>
      <c r="H8" s="471">
        <f>SUM(H5:H7)</f>
        <v>34</v>
      </c>
      <c r="I8" s="469">
        <f>SUM(I5:I7)</f>
        <v>50</v>
      </c>
      <c r="J8" s="470" t="s">
        <v>0</v>
      </c>
      <c r="K8" s="471">
        <f>SUM(K5:K7)</f>
        <v>26</v>
      </c>
      <c r="L8" s="469">
        <f>SUM(L5:L7)</f>
        <v>50</v>
      </c>
      <c r="M8" s="470" t="s">
        <v>0</v>
      </c>
      <c r="N8" s="471">
        <f>SUM(N5:N7)</f>
        <v>33</v>
      </c>
      <c r="O8" s="592"/>
      <c r="P8" s="593"/>
      <c r="Q8" s="594"/>
      <c r="R8" s="599"/>
      <c r="S8" s="600"/>
      <c r="T8" s="601"/>
      <c r="U8" s="5"/>
      <c r="V8" s="122">
        <v>6</v>
      </c>
      <c r="W8" s="144" t="str">
        <f>B14</f>
        <v>TJ Šumperk</v>
      </c>
      <c r="X8" s="145" t="s">
        <v>6</v>
      </c>
      <c r="Y8" s="146" t="str">
        <f>B4</f>
        <v>Green Volley A</v>
      </c>
      <c r="Z8" s="147">
        <v>0</v>
      </c>
      <c r="AA8" s="145" t="s">
        <v>0</v>
      </c>
      <c r="AB8" s="148">
        <v>2</v>
      </c>
      <c r="AC8" s="147">
        <v>9</v>
      </c>
      <c r="AD8" s="145" t="s">
        <v>0</v>
      </c>
      <c r="AE8" s="148">
        <v>25</v>
      </c>
      <c r="AF8" s="147">
        <v>17</v>
      </c>
      <c r="AG8" s="145" t="s">
        <v>0</v>
      </c>
      <c r="AH8" s="148">
        <v>25</v>
      </c>
      <c r="AI8" s="147"/>
      <c r="AJ8" s="145" t="s">
        <v>0</v>
      </c>
      <c r="AK8" s="148"/>
      <c r="AL8" s="147">
        <f>AI8+AF8+AC8</f>
        <v>26</v>
      </c>
      <c r="AM8" s="145" t="s">
        <v>0</v>
      </c>
      <c r="AN8" s="146">
        <f t="shared" si="1"/>
        <v>50</v>
      </c>
      <c r="AO8" s="163">
        <v>0.59375</v>
      </c>
      <c r="AP8" s="166">
        <v>2</v>
      </c>
      <c r="AQ8" s="151" t="s">
        <v>109</v>
      </c>
      <c r="AY8" s="7"/>
    </row>
    <row r="9" spans="2:51" ht="15.75" thickBot="1" x14ac:dyDescent="0.3">
      <c r="B9" s="733" t="str">
        <f>'seznam družstev ŽÁCI U16'!B7</f>
        <v>SVK Nový Jičín</v>
      </c>
      <c r="C9" s="454">
        <f>H4</f>
        <v>0</v>
      </c>
      <c r="D9" s="455" t="s">
        <v>0</v>
      </c>
      <c r="E9" s="456">
        <f>F4</f>
        <v>2</v>
      </c>
      <c r="F9" s="736"/>
      <c r="G9" s="737"/>
      <c r="H9" s="738"/>
      <c r="I9" s="454">
        <f>Z4</f>
        <v>2</v>
      </c>
      <c r="J9" s="455" t="s">
        <v>0</v>
      </c>
      <c r="K9" s="456">
        <f>AB4</f>
        <v>0</v>
      </c>
      <c r="L9" s="454">
        <f>Z7</f>
        <v>2</v>
      </c>
      <c r="M9" s="455" t="s">
        <v>0</v>
      </c>
      <c r="N9" s="456">
        <f>AB7</f>
        <v>0</v>
      </c>
      <c r="O9" s="586">
        <f>L9+I9+C9</f>
        <v>4</v>
      </c>
      <c r="P9" s="588" t="s">
        <v>0</v>
      </c>
      <c r="Q9" s="590">
        <f>N9+K9+E9</f>
        <v>2</v>
      </c>
      <c r="R9" s="599">
        <f>O9</f>
        <v>4</v>
      </c>
      <c r="S9" s="600">
        <f>O12/Q12</f>
        <v>1.2407407407407407</v>
      </c>
      <c r="T9" s="601">
        <v>2</v>
      </c>
      <c r="U9" s="5"/>
      <c r="V9" s="5"/>
      <c r="W9" s="5"/>
      <c r="AO9"/>
      <c r="AY9" s="7"/>
    </row>
    <row r="10" spans="2:51" ht="19.899999999999999" customHeight="1" thickBot="1" x14ac:dyDescent="0.3">
      <c r="B10" s="734"/>
      <c r="C10" s="459">
        <f>H5</f>
        <v>14</v>
      </c>
      <c r="D10" s="460" t="s">
        <v>0</v>
      </c>
      <c r="E10" s="461">
        <f>F5</f>
        <v>25</v>
      </c>
      <c r="F10" s="739"/>
      <c r="G10" s="740"/>
      <c r="H10" s="741"/>
      <c r="I10" s="459">
        <f>AC4</f>
        <v>25</v>
      </c>
      <c r="J10" s="462" t="s">
        <v>0</v>
      </c>
      <c r="K10" s="461">
        <f>AE4</f>
        <v>12</v>
      </c>
      <c r="L10" s="459">
        <f>AC7</f>
        <v>25</v>
      </c>
      <c r="M10" s="460" t="s">
        <v>0</v>
      </c>
      <c r="N10" s="461">
        <f>AE7</f>
        <v>10</v>
      </c>
      <c r="O10" s="587"/>
      <c r="P10" s="589"/>
      <c r="Q10" s="591"/>
      <c r="R10" s="599"/>
      <c r="S10" s="600"/>
      <c r="T10" s="601"/>
      <c r="U10" s="5"/>
      <c r="V10" s="5"/>
      <c r="W10" s="5"/>
    </row>
    <row r="11" spans="2:51" ht="19.899999999999999" customHeight="1" thickBot="1" x14ac:dyDescent="0.3">
      <c r="B11" s="734"/>
      <c r="C11" s="463">
        <f>H6</f>
        <v>20</v>
      </c>
      <c r="D11" s="464" t="s">
        <v>0</v>
      </c>
      <c r="E11" s="465">
        <f>F6</f>
        <v>25</v>
      </c>
      <c r="F11" s="739"/>
      <c r="G11" s="740"/>
      <c r="H11" s="741"/>
      <c r="I11" s="463">
        <f>AF4</f>
        <v>25</v>
      </c>
      <c r="J11" s="464" t="s">
        <v>0</v>
      </c>
      <c r="K11" s="465">
        <f>AH4</f>
        <v>19</v>
      </c>
      <c r="L11" s="463">
        <f>AF7</f>
        <v>25</v>
      </c>
      <c r="M11" s="464" t="s">
        <v>0</v>
      </c>
      <c r="N11" s="465">
        <f>AH7</f>
        <v>17</v>
      </c>
      <c r="O11" s="587"/>
      <c r="P11" s="589"/>
      <c r="Q11" s="591"/>
      <c r="R11" s="599"/>
      <c r="S11" s="600"/>
      <c r="T11" s="601"/>
      <c r="U11" s="5"/>
      <c r="V11" s="5"/>
      <c r="W11" s="5"/>
    </row>
    <row r="12" spans="2:51" ht="19.899999999999999" customHeight="1" thickBot="1" x14ac:dyDescent="0.3">
      <c r="B12" s="734"/>
      <c r="C12" s="467">
        <f>H7</f>
        <v>0</v>
      </c>
      <c r="D12" s="466" t="s">
        <v>0</v>
      </c>
      <c r="E12" s="468">
        <f>F7</f>
        <v>0</v>
      </c>
      <c r="F12" s="739"/>
      <c r="G12" s="740"/>
      <c r="H12" s="741"/>
      <c r="I12" s="467">
        <f>AI4</f>
        <v>0</v>
      </c>
      <c r="J12" s="462" t="s">
        <v>0</v>
      </c>
      <c r="K12" s="468">
        <f>AK4</f>
        <v>0</v>
      </c>
      <c r="L12" s="467">
        <f>AI7</f>
        <v>0</v>
      </c>
      <c r="M12" s="466" t="s">
        <v>0</v>
      </c>
      <c r="N12" s="468">
        <f>AK7</f>
        <v>0</v>
      </c>
      <c r="O12" s="587">
        <f>L13+I13+C13</f>
        <v>134</v>
      </c>
      <c r="P12" s="589" t="s">
        <v>0</v>
      </c>
      <c r="Q12" s="591">
        <f>N13+K13+E13</f>
        <v>108</v>
      </c>
      <c r="R12" s="599"/>
      <c r="S12" s="600"/>
      <c r="T12" s="601"/>
      <c r="U12" s="5"/>
      <c r="V12" s="5"/>
      <c r="W12" s="5"/>
    </row>
    <row r="13" spans="2:51" ht="19.899999999999999" customHeight="1" thickBot="1" x14ac:dyDescent="0.3">
      <c r="B13" s="735"/>
      <c r="C13" s="469">
        <f>SUM(C10:C12)</f>
        <v>34</v>
      </c>
      <c r="D13" s="470" t="s">
        <v>0</v>
      </c>
      <c r="E13" s="471">
        <f>SUM(E10:E12)</f>
        <v>50</v>
      </c>
      <c r="F13" s="742"/>
      <c r="G13" s="743"/>
      <c r="H13" s="744"/>
      <c r="I13" s="469">
        <f>SUM(I10:I12)</f>
        <v>50</v>
      </c>
      <c r="J13" s="470" t="s">
        <v>0</v>
      </c>
      <c r="K13" s="471">
        <f>SUM(K10:K12)</f>
        <v>31</v>
      </c>
      <c r="L13" s="469">
        <f>SUM(L10:L12)</f>
        <v>50</v>
      </c>
      <c r="M13" s="470" t="s">
        <v>0</v>
      </c>
      <c r="N13" s="471">
        <f>SUM(N10:N12)</f>
        <v>27</v>
      </c>
      <c r="O13" s="592"/>
      <c r="P13" s="593"/>
      <c r="Q13" s="594"/>
      <c r="R13" s="599"/>
      <c r="S13" s="600"/>
      <c r="T13" s="601"/>
      <c r="U13" s="5"/>
      <c r="V13" s="5"/>
      <c r="W13" s="5"/>
    </row>
    <row r="14" spans="2:51" ht="19.899999999999999" customHeight="1" thickBot="1" x14ac:dyDescent="0.3">
      <c r="B14" s="733" t="str">
        <f>'seznam družstev ŽÁCI U16'!B8</f>
        <v>TJ Šumperk</v>
      </c>
      <c r="C14" s="454">
        <f>K4</f>
        <v>0</v>
      </c>
      <c r="D14" s="455" t="s">
        <v>0</v>
      </c>
      <c r="E14" s="456">
        <f>I4</f>
        <v>2</v>
      </c>
      <c r="F14" s="454">
        <f>K9</f>
        <v>0</v>
      </c>
      <c r="G14" s="455" t="s">
        <v>0</v>
      </c>
      <c r="H14" s="456">
        <f>I9</f>
        <v>2</v>
      </c>
      <c r="I14" s="736"/>
      <c r="J14" s="737"/>
      <c r="K14" s="738"/>
      <c r="L14" s="454">
        <f>AB5</f>
        <v>1</v>
      </c>
      <c r="M14" s="455" t="s">
        <v>0</v>
      </c>
      <c r="N14" s="456">
        <f>Z5</f>
        <v>1</v>
      </c>
      <c r="O14" s="586">
        <f>L14+F14+C14</f>
        <v>1</v>
      </c>
      <c r="P14" s="588" t="s">
        <v>0</v>
      </c>
      <c r="Q14" s="590">
        <f>N14+H14+E14</f>
        <v>5</v>
      </c>
      <c r="R14" s="599">
        <f>O14</f>
        <v>1</v>
      </c>
      <c r="S14" s="600">
        <f>O17/Q17</f>
        <v>0.72602739726027399</v>
      </c>
      <c r="T14" s="601">
        <v>3</v>
      </c>
      <c r="U14" s="5"/>
      <c r="V14" s="5"/>
      <c r="W14" s="5"/>
    </row>
    <row r="15" spans="2:51" ht="19.899999999999999" customHeight="1" thickBot="1" x14ac:dyDescent="0.3">
      <c r="B15" s="734"/>
      <c r="C15" s="459">
        <f>K5</f>
        <v>9</v>
      </c>
      <c r="D15" s="460" t="s">
        <v>0</v>
      </c>
      <c r="E15" s="461">
        <f>I5</f>
        <v>25</v>
      </c>
      <c r="F15" s="459">
        <f>K10</f>
        <v>12</v>
      </c>
      <c r="G15" s="460" t="s">
        <v>0</v>
      </c>
      <c r="H15" s="461">
        <f>I10</f>
        <v>25</v>
      </c>
      <c r="I15" s="739"/>
      <c r="J15" s="740"/>
      <c r="K15" s="741"/>
      <c r="L15" s="459">
        <f>AE5</f>
        <v>24</v>
      </c>
      <c r="M15" s="460" t="s">
        <v>0</v>
      </c>
      <c r="N15" s="461">
        <f>AC5</f>
        <v>25</v>
      </c>
      <c r="O15" s="587"/>
      <c r="P15" s="589"/>
      <c r="Q15" s="591"/>
      <c r="R15" s="599"/>
      <c r="S15" s="600"/>
      <c r="T15" s="601"/>
      <c r="U15" s="5"/>
      <c r="V15" s="5"/>
      <c r="W15" s="5"/>
    </row>
    <row r="16" spans="2:51" ht="19.899999999999999" customHeight="1" thickBot="1" x14ac:dyDescent="0.3">
      <c r="B16" s="734"/>
      <c r="C16" s="463">
        <f>K6</f>
        <v>17</v>
      </c>
      <c r="D16" s="464" t="s">
        <v>0</v>
      </c>
      <c r="E16" s="465">
        <f>I6</f>
        <v>25</v>
      </c>
      <c r="F16" s="463">
        <f>K11</f>
        <v>19</v>
      </c>
      <c r="G16" s="464" t="s">
        <v>0</v>
      </c>
      <c r="H16" s="465">
        <f>I11</f>
        <v>25</v>
      </c>
      <c r="I16" s="739"/>
      <c r="J16" s="740"/>
      <c r="K16" s="741"/>
      <c r="L16" s="463">
        <f>AH5</f>
        <v>25</v>
      </c>
      <c r="M16" s="464" t="s">
        <v>0</v>
      </c>
      <c r="N16" s="465">
        <f>AF5</f>
        <v>21</v>
      </c>
      <c r="O16" s="587"/>
      <c r="P16" s="589"/>
      <c r="Q16" s="591"/>
      <c r="R16" s="599"/>
      <c r="S16" s="600"/>
      <c r="T16" s="601"/>
      <c r="U16" s="5"/>
      <c r="V16" s="5"/>
      <c r="W16" s="5"/>
    </row>
    <row r="17" spans="1:51" ht="19.899999999999999" customHeight="1" thickBot="1" x14ac:dyDescent="0.3">
      <c r="B17" s="734"/>
      <c r="C17" s="467">
        <f>K7</f>
        <v>0</v>
      </c>
      <c r="D17" s="466" t="s">
        <v>0</v>
      </c>
      <c r="E17" s="468">
        <f>I7</f>
        <v>0</v>
      </c>
      <c r="F17" s="467">
        <f>K12</f>
        <v>0</v>
      </c>
      <c r="G17" s="466" t="s">
        <v>0</v>
      </c>
      <c r="H17" s="468">
        <f>I12</f>
        <v>0</v>
      </c>
      <c r="I17" s="739"/>
      <c r="J17" s="740"/>
      <c r="K17" s="741"/>
      <c r="L17" s="467">
        <f>AK5</f>
        <v>0</v>
      </c>
      <c r="M17" s="466" t="s">
        <v>0</v>
      </c>
      <c r="N17" s="468">
        <f>AI5</f>
        <v>0</v>
      </c>
      <c r="O17" s="587">
        <f>L18+F18+C18</f>
        <v>106</v>
      </c>
      <c r="P17" s="589" t="s">
        <v>0</v>
      </c>
      <c r="Q17" s="591">
        <f>N18+H18+E18</f>
        <v>146</v>
      </c>
      <c r="R17" s="599"/>
      <c r="S17" s="600"/>
      <c r="T17" s="601"/>
      <c r="U17" s="5"/>
      <c r="V17" s="5"/>
      <c r="W17" s="5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7"/>
    </row>
    <row r="18" spans="1:51" ht="19.899999999999999" customHeight="1" thickBot="1" x14ac:dyDescent="0.3">
      <c r="B18" s="735"/>
      <c r="C18" s="469">
        <f>SUM(C15:C17)</f>
        <v>26</v>
      </c>
      <c r="D18" s="470" t="s">
        <v>0</v>
      </c>
      <c r="E18" s="471">
        <f>SUM(E15:E17)</f>
        <v>50</v>
      </c>
      <c r="F18" s="469">
        <f>SUM(F15:F17)</f>
        <v>31</v>
      </c>
      <c r="G18" s="470" t="s">
        <v>0</v>
      </c>
      <c r="H18" s="471">
        <f>SUM(H15:H17)</f>
        <v>50</v>
      </c>
      <c r="I18" s="742"/>
      <c r="J18" s="743"/>
      <c r="K18" s="744"/>
      <c r="L18" s="469">
        <f>SUM(L15:L17)</f>
        <v>49</v>
      </c>
      <c r="M18" s="470" t="s">
        <v>0</v>
      </c>
      <c r="N18" s="471">
        <f>SUM(N15:N17)</f>
        <v>46</v>
      </c>
      <c r="O18" s="592"/>
      <c r="P18" s="593"/>
      <c r="Q18" s="594"/>
      <c r="R18" s="599"/>
      <c r="S18" s="600"/>
      <c r="T18" s="601"/>
      <c r="U18" s="5"/>
      <c r="V18" s="5"/>
      <c r="W18" s="5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66"/>
    </row>
    <row r="19" spans="1:51" ht="19.899999999999999" customHeight="1" thickBot="1" x14ac:dyDescent="0.3">
      <c r="B19" s="733" t="str">
        <f>'seznam družstev ŽÁCI U16'!B10</f>
        <v>Raškovice</v>
      </c>
      <c r="C19" s="454">
        <f>N4</f>
        <v>0</v>
      </c>
      <c r="D19" s="455" t="s">
        <v>0</v>
      </c>
      <c r="E19" s="456">
        <f>L4</f>
        <v>2</v>
      </c>
      <c r="F19" s="454">
        <f>N9</f>
        <v>0</v>
      </c>
      <c r="G19" s="455" t="s">
        <v>0</v>
      </c>
      <c r="H19" s="456">
        <f>L9</f>
        <v>2</v>
      </c>
      <c r="I19" s="454">
        <f>N14</f>
        <v>1</v>
      </c>
      <c r="J19" s="455" t="s">
        <v>0</v>
      </c>
      <c r="K19" s="456">
        <f>L14</f>
        <v>1</v>
      </c>
      <c r="L19" s="736"/>
      <c r="M19" s="737"/>
      <c r="N19" s="738"/>
      <c r="O19" s="586">
        <f>I19+F19+C19</f>
        <v>1</v>
      </c>
      <c r="P19" s="588" t="s">
        <v>0</v>
      </c>
      <c r="Q19" s="590">
        <f>K19+H19+E19</f>
        <v>5</v>
      </c>
      <c r="R19" s="599">
        <f>O19</f>
        <v>1</v>
      </c>
      <c r="S19" s="600">
        <f>O22/Q22</f>
        <v>0.71140939597315433</v>
      </c>
      <c r="T19" s="601">
        <v>4</v>
      </c>
      <c r="U19" s="5"/>
      <c r="V19" s="5"/>
      <c r="W19" s="5"/>
      <c r="AO19"/>
      <c r="AY19" s="7"/>
    </row>
    <row r="20" spans="1:51" ht="19.899999999999999" customHeight="1" thickBot="1" x14ac:dyDescent="0.3">
      <c r="B20" s="734"/>
      <c r="C20" s="459">
        <f>N5</f>
        <v>17</v>
      </c>
      <c r="D20" s="460" t="s">
        <v>0</v>
      </c>
      <c r="E20" s="461">
        <f>L5</f>
        <v>25</v>
      </c>
      <c r="F20" s="459">
        <f>N10</f>
        <v>10</v>
      </c>
      <c r="G20" s="460" t="s">
        <v>0</v>
      </c>
      <c r="H20" s="461">
        <f>L10</f>
        <v>25</v>
      </c>
      <c r="I20" s="459">
        <f>N15</f>
        <v>25</v>
      </c>
      <c r="J20" s="460" t="s">
        <v>0</v>
      </c>
      <c r="K20" s="461">
        <f>L15</f>
        <v>24</v>
      </c>
      <c r="L20" s="739"/>
      <c r="M20" s="740"/>
      <c r="N20" s="741"/>
      <c r="O20" s="587"/>
      <c r="P20" s="589"/>
      <c r="Q20" s="591"/>
      <c r="R20" s="599"/>
      <c r="S20" s="600"/>
      <c r="T20" s="601"/>
      <c r="U20" s="5"/>
      <c r="V20" s="5"/>
      <c r="W20" s="5"/>
      <c r="AO20"/>
      <c r="AY20" s="7"/>
    </row>
    <row r="21" spans="1:51" ht="19.899999999999999" customHeight="1" thickBot="1" x14ac:dyDescent="0.3">
      <c r="B21" s="734"/>
      <c r="C21" s="463">
        <f>N6</f>
        <v>16</v>
      </c>
      <c r="D21" s="464" t="s">
        <v>0</v>
      </c>
      <c r="E21" s="465">
        <f>L6</f>
        <v>25</v>
      </c>
      <c r="F21" s="463">
        <f>N11</f>
        <v>17</v>
      </c>
      <c r="G21" s="464" t="s">
        <v>0</v>
      </c>
      <c r="H21" s="465">
        <f>L11</f>
        <v>25</v>
      </c>
      <c r="I21" s="463">
        <f>N16</f>
        <v>21</v>
      </c>
      <c r="J21" s="464" t="s">
        <v>0</v>
      </c>
      <c r="K21" s="465">
        <f>L16</f>
        <v>25</v>
      </c>
      <c r="L21" s="739"/>
      <c r="M21" s="740"/>
      <c r="N21" s="741"/>
      <c r="O21" s="587"/>
      <c r="P21" s="589"/>
      <c r="Q21" s="591"/>
      <c r="R21" s="599"/>
      <c r="S21" s="600"/>
      <c r="T21" s="601"/>
      <c r="U21" s="5"/>
      <c r="V21" s="5"/>
      <c r="W21" s="5"/>
      <c r="AO21"/>
      <c r="AY21" s="7"/>
    </row>
    <row r="22" spans="1:51" ht="19.899999999999999" customHeight="1" thickBot="1" x14ac:dyDescent="0.3">
      <c r="B22" s="734"/>
      <c r="C22" s="467">
        <f>N7</f>
        <v>0</v>
      </c>
      <c r="D22" s="466" t="s">
        <v>0</v>
      </c>
      <c r="E22" s="468">
        <f>L7</f>
        <v>0</v>
      </c>
      <c r="F22" s="467">
        <f>N12</f>
        <v>0</v>
      </c>
      <c r="G22" s="466" t="s">
        <v>0</v>
      </c>
      <c r="H22" s="468">
        <f>L12</f>
        <v>0</v>
      </c>
      <c r="I22" s="467">
        <f>N17</f>
        <v>0</v>
      </c>
      <c r="J22" s="466" t="s">
        <v>0</v>
      </c>
      <c r="K22" s="468">
        <f>L17</f>
        <v>0</v>
      </c>
      <c r="L22" s="739"/>
      <c r="M22" s="740"/>
      <c r="N22" s="741"/>
      <c r="O22" s="587">
        <f>I23+F23+C23</f>
        <v>106</v>
      </c>
      <c r="P22" s="589" t="s">
        <v>0</v>
      </c>
      <c r="Q22" s="591">
        <f>K23+H23+E23</f>
        <v>149</v>
      </c>
      <c r="R22" s="599"/>
      <c r="S22" s="600"/>
      <c r="T22" s="601"/>
      <c r="U22" s="5"/>
      <c r="V22" s="5"/>
      <c r="W22" s="5"/>
      <c r="AO22"/>
      <c r="AY22" s="7"/>
    </row>
    <row r="23" spans="1:51" ht="19.899999999999999" customHeight="1" thickBot="1" x14ac:dyDescent="0.3">
      <c r="B23" s="735"/>
      <c r="C23" s="469">
        <f>SUM(C20:C22)</f>
        <v>33</v>
      </c>
      <c r="D23" s="470" t="s">
        <v>0</v>
      </c>
      <c r="E23" s="471">
        <f>SUM(E20:E22)</f>
        <v>50</v>
      </c>
      <c r="F23" s="469">
        <f>SUM(F20:F22)</f>
        <v>27</v>
      </c>
      <c r="G23" s="470" t="s">
        <v>0</v>
      </c>
      <c r="H23" s="471">
        <f>SUM(H20:H22)</f>
        <v>50</v>
      </c>
      <c r="I23" s="469">
        <f>SUM(I20:I22)</f>
        <v>46</v>
      </c>
      <c r="J23" s="470" t="s">
        <v>0</v>
      </c>
      <c r="K23" s="471">
        <f>SUM(K20:K22)</f>
        <v>49</v>
      </c>
      <c r="L23" s="742"/>
      <c r="M23" s="743"/>
      <c r="N23" s="744"/>
      <c r="O23" s="592"/>
      <c r="P23" s="593"/>
      <c r="Q23" s="594"/>
      <c r="R23" s="599"/>
      <c r="S23" s="600"/>
      <c r="T23" s="601"/>
      <c r="U23" s="5"/>
      <c r="V23" s="5"/>
      <c r="W23" s="5"/>
      <c r="AO23"/>
      <c r="AY23" s="7"/>
    </row>
    <row r="24" spans="1:51" ht="27" thickBot="1" x14ac:dyDescent="0.4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46"/>
      <c r="AP24">
        <v>1</v>
      </c>
    </row>
    <row r="25" spans="1:51" ht="31.15" customHeight="1" thickBot="1" x14ac:dyDescent="0.4">
      <c r="A25" s="5"/>
      <c r="B25" s="718" t="s">
        <v>60</v>
      </c>
      <c r="C25" s="720" t="str">
        <f>B27</f>
        <v>Green Volley B</v>
      </c>
      <c r="D25" s="721"/>
      <c r="E25" s="722"/>
      <c r="F25" s="726" t="str">
        <f>B32</f>
        <v>VK Ostrava</v>
      </c>
      <c r="G25" s="721"/>
      <c r="H25" s="722"/>
      <c r="I25" s="726" t="str">
        <f>B37</f>
        <v>Blue Volley</v>
      </c>
      <c r="J25" s="721"/>
      <c r="K25" s="728"/>
      <c r="L25" s="730" t="s">
        <v>1</v>
      </c>
      <c r="M25" s="731"/>
      <c r="N25" s="732"/>
      <c r="O25" s="678" t="s">
        <v>3</v>
      </c>
      <c r="P25" s="678" t="s">
        <v>4</v>
      </c>
      <c r="Q25" s="678" t="s">
        <v>5</v>
      </c>
      <c r="R25" s="16"/>
      <c r="S25" s="5"/>
      <c r="T25" s="5"/>
      <c r="U25" s="5"/>
      <c r="V25" s="156" t="s">
        <v>105</v>
      </c>
      <c r="W25" s="627" t="s">
        <v>94</v>
      </c>
      <c r="X25" s="628"/>
      <c r="Y25" s="711"/>
      <c r="Z25" s="658" t="s">
        <v>1</v>
      </c>
      <c r="AA25" s="659"/>
      <c r="AB25" s="660"/>
      <c r="AC25" s="658" t="s">
        <v>8</v>
      </c>
      <c r="AD25" s="659"/>
      <c r="AE25" s="660"/>
      <c r="AF25" s="658" t="s">
        <v>9</v>
      </c>
      <c r="AG25" s="659"/>
      <c r="AH25" s="660"/>
      <c r="AI25" s="658" t="s">
        <v>10</v>
      </c>
      <c r="AJ25" s="659"/>
      <c r="AK25" s="660"/>
      <c r="AL25" s="658" t="s">
        <v>2</v>
      </c>
      <c r="AM25" s="659"/>
      <c r="AN25" s="660"/>
      <c r="AO25" s="67" t="s">
        <v>55</v>
      </c>
      <c r="AP25" s="17" t="s">
        <v>58</v>
      </c>
      <c r="AQ25" s="18" t="s">
        <v>59</v>
      </c>
    </row>
    <row r="26" spans="1:51" ht="25.15" customHeight="1" thickBot="1" x14ac:dyDescent="0.35">
      <c r="A26" s="5"/>
      <c r="B26" s="719"/>
      <c r="C26" s="723"/>
      <c r="D26" s="724"/>
      <c r="E26" s="725"/>
      <c r="F26" s="727"/>
      <c r="G26" s="724"/>
      <c r="H26" s="725"/>
      <c r="I26" s="727"/>
      <c r="J26" s="724"/>
      <c r="K26" s="729"/>
      <c r="L26" s="712" t="s">
        <v>2</v>
      </c>
      <c r="M26" s="713"/>
      <c r="N26" s="714"/>
      <c r="O26" s="680"/>
      <c r="P26" s="680"/>
      <c r="Q26" s="680"/>
      <c r="R26" s="16"/>
      <c r="S26" s="5"/>
      <c r="T26" s="5"/>
      <c r="U26" s="5"/>
      <c r="V26" s="155" t="s">
        <v>36</v>
      </c>
      <c r="W26" s="57" t="str">
        <f>B27</f>
        <v>Green Volley B</v>
      </c>
      <c r="X26" s="58" t="s">
        <v>6</v>
      </c>
      <c r="Y26" s="59" t="str">
        <f>B32</f>
        <v>VK Ostrava</v>
      </c>
      <c r="Z26" s="54">
        <v>0</v>
      </c>
      <c r="AA26" s="55" t="s">
        <v>0</v>
      </c>
      <c r="AB26" s="56">
        <v>2</v>
      </c>
      <c r="AC26" s="19">
        <v>20</v>
      </c>
      <c r="AD26" s="20" t="s">
        <v>0</v>
      </c>
      <c r="AE26" s="21">
        <v>25</v>
      </c>
      <c r="AF26" s="19">
        <v>22</v>
      </c>
      <c r="AG26" s="20" t="s">
        <v>0</v>
      </c>
      <c r="AH26" s="24">
        <v>25</v>
      </c>
      <c r="AI26" s="25"/>
      <c r="AJ26" s="20" t="s">
        <v>0</v>
      </c>
      <c r="AK26" s="24"/>
      <c r="AL26" s="25">
        <f>AC26+AF26+AI26</f>
        <v>42</v>
      </c>
      <c r="AM26" s="20" t="s">
        <v>0</v>
      </c>
      <c r="AN26" s="21">
        <f>AE26+AH26+AK26</f>
        <v>50</v>
      </c>
      <c r="AO26" s="69" t="s">
        <v>89</v>
      </c>
      <c r="AP26" s="26">
        <v>2</v>
      </c>
      <c r="AQ26" s="27"/>
    </row>
    <row r="27" spans="1:51" ht="19.899999999999999" customHeight="1" thickBot="1" x14ac:dyDescent="0.35">
      <c r="A27" s="675">
        <v>1</v>
      </c>
      <c r="B27" s="678" t="str">
        <f>'seznam družstev ŽÁCI U16'!B6</f>
        <v>Green Volley B</v>
      </c>
      <c r="C27" s="681"/>
      <c r="D27" s="682"/>
      <c r="E27" s="683"/>
      <c r="F27" s="454">
        <f>Z26</f>
        <v>0</v>
      </c>
      <c r="G27" s="455" t="s">
        <v>0</v>
      </c>
      <c r="H27" s="456">
        <f>AB26</f>
        <v>2</v>
      </c>
      <c r="I27" s="454">
        <f>Z28</f>
        <v>2</v>
      </c>
      <c r="J27" s="455" t="s">
        <v>0</v>
      </c>
      <c r="K27" s="456">
        <f>AB28</f>
        <v>0</v>
      </c>
      <c r="L27" s="690">
        <f>F27+I27</f>
        <v>2</v>
      </c>
      <c r="M27" s="693" t="s">
        <v>0</v>
      </c>
      <c r="N27" s="696">
        <f>H27+K27</f>
        <v>2</v>
      </c>
      <c r="O27" s="699">
        <f>L27</f>
        <v>2</v>
      </c>
      <c r="P27" s="702">
        <f>L30/N30</f>
        <v>1.0454545454545454</v>
      </c>
      <c r="Q27" s="602">
        <v>2</v>
      </c>
      <c r="R27" s="16"/>
      <c r="S27" s="5"/>
      <c r="T27" s="5"/>
      <c r="U27" s="5"/>
      <c r="V27" s="121" t="s">
        <v>37</v>
      </c>
      <c r="W27" s="60" t="str">
        <f>B32</f>
        <v>VK Ostrava</v>
      </c>
      <c r="X27" s="61" t="s">
        <v>6</v>
      </c>
      <c r="Y27" s="62" t="str">
        <f>B37</f>
        <v>Blue Volley</v>
      </c>
      <c r="Z27" s="28">
        <v>2</v>
      </c>
      <c r="AA27" s="29" t="s">
        <v>0</v>
      </c>
      <c r="AB27" s="31">
        <v>0</v>
      </c>
      <c r="AC27" s="28">
        <v>25</v>
      </c>
      <c r="AD27" s="29" t="s">
        <v>0</v>
      </c>
      <c r="AE27" s="30">
        <v>18</v>
      </c>
      <c r="AF27" s="28">
        <v>25</v>
      </c>
      <c r="AG27" s="29" t="s">
        <v>0</v>
      </c>
      <c r="AH27" s="31">
        <v>18</v>
      </c>
      <c r="AI27" s="32"/>
      <c r="AJ27" s="29" t="s">
        <v>0</v>
      </c>
      <c r="AK27" s="31"/>
      <c r="AL27" s="25">
        <f>AC27+AF27+AI27</f>
        <v>50</v>
      </c>
      <c r="AM27" s="29" t="s">
        <v>0</v>
      </c>
      <c r="AN27" s="21">
        <f>AE27+AH27+AK27</f>
        <v>36</v>
      </c>
      <c r="AO27" s="70" t="s">
        <v>90</v>
      </c>
      <c r="AP27" s="33">
        <v>3</v>
      </c>
      <c r="AQ27" s="34"/>
    </row>
    <row r="28" spans="1:51" ht="19.899999999999999" customHeight="1" thickBot="1" x14ac:dyDescent="0.35">
      <c r="A28" s="676"/>
      <c r="B28" s="679"/>
      <c r="C28" s="684"/>
      <c r="D28" s="685"/>
      <c r="E28" s="686"/>
      <c r="F28" s="459">
        <f>AC26</f>
        <v>20</v>
      </c>
      <c r="G28" s="460" t="s">
        <v>0</v>
      </c>
      <c r="H28" s="461">
        <f>AE26</f>
        <v>25</v>
      </c>
      <c r="I28" s="459">
        <f>AC28</f>
        <v>25</v>
      </c>
      <c r="J28" s="462" t="s">
        <v>0</v>
      </c>
      <c r="K28" s="461">
        <f>AE28</f>
        <v>23</v>
      </c>
      <c r="L28" s="691"/>
      <c r="M28" s="694"/>
      <c r="N28" s="697"/>
      <c r="O28" s="700"/>
      <c r="P28" s="703"/>
      <c r="Q28" s="603"/>
      <c r="R28" s="16"/>
      <c r="S28" s="5"/>
      <c r="T28" s="5"/>
      <c r="U28" s="5"/>
      <c r="V28" s="122" t="s">
        <v>38</v>
      </c>
      <c r="W28" s="63" t="str">
        <f>B27</f>
        <v>Green Volley B</v>
      </c>
      <c r="X28" s="64" t="s">
        <v>6</v>
      </c>
      <c r="Y28" s="65" t="str">
        <f>B37</f>
        <v>Blue Volley</v>
      </c>
      <c r="Z28" s="35">
        <v>2</v>
      </c>
      <c r="AA28" s="36" t="s">
        <v>0</v>
      </c>
      <c r="AB28" s="40">
        <v>0</v>
      </c>
      <c r="AC28" s="35">
        <v>25</v>
      </c>
      <c r="AD28" s="36" t="s">
        <v>0</v>
      </c>
      <c r="AE28" s="37">
        <v>23</v>
      </c>
      <c r="AF28" s="35">
        <v>25</v>
      </c>
      <c r="AG28" s="36" t="s">
        <v>0</v>
      </c>
      <c r="AH28" s="40">
        <v>15</v>
      </c>
      <c r="AI28" s="41"/>
      <c r="AJ28" s="36" t="s">
        <v>0</v>
      </c>
      <c r="AK28" s="40"/>
      <c r="AL28" s="42">
        <f>AC28+AF28+AI28</f>
        <v>50</v>
      </c>
      <c r="AM28" s="36" t="s">
        <v>0</v>
      </c>
      <c r="AN28" s="43">
        <f>AE28+AH28+AK28</f>
        <v>38</v>
      </c>
      <c r="AO28" s="71" t="s">
        <v>91</v>
      </c>
      <c r="AP28" s="72">
        <v>2</v>
      </c>
      <c r="AQ28" s="44"/>
    </row>
    <row r="29" spans="1:51" ht="19.899999999999999" customHeight="1" x14ac:dyDescent="0.25">
      <c r="A29" s="676"/>
      <c r="B29" s="679"/>
      <c r="C29" s="684"/>
      <c r="D29" s="685"/>
      <c r="E29" s="686"/>
      <c r="F29" s="463">
        <f>AF26</f>
        <v>22</v>
      </c>
      <c r="G29" s="464" t="s">
        <v>0</v>
      </c>
      <c r="H29" s="465">
        <f>AH26</f>
        <v>25</v>
      </c>
      <c r="I29" s="463">
        <f>AF28</f>
        <v>25</v>
      </c>
      <c r="J29" s="466" t="s">
        <v>0</v>
      </c>
      <c r="K29" s="465">
        <f>AH28</f>
        <v>15</v>
      </c>
      <c r="L29" s="692"/>
      <c r="M29" s="695"/>
      <c r="N29" s="698"/>
      <c r="O29" s="700"/>
      <c r="P29" s="703"/>
      <c r="Q29" s="603"/>
      <c r="R29" s="16"/>
      <c r="S29" s="45"/>
      <c r="T29" s="46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5"/>
      <c r="AO29" s="46"/>
    </row>
    <row r="30" spans="1:51" ht="19.899999999999999" customHeight="1" thickBot="1" x14ac:dyDescent="0.3">
      <c r="A30" s="676"/>
      <c r="B30" s="679"/>
      <c r="C30" s="684"/>
      <c r="D30" s="685"/>
      <c r="E30" s="686"/>
      <c r="F30" s="467">
        <f>AI26</f>
        <v>0</v>
      </c>
      <c r="G30" s="466" t="s">
        <v>0</v>
      </c>
      <c r="H30" s="468">
        <f>AK26</f>
        <v>0</v>
      </c>
      <c r="I30" s="467">
        <f>AI28</f>
        <v>0</v>
      </c>
      <c r="J30" s="466" t="s">
        <v>0</v>
      </c>
      <c r="K30" s="468">
        <f>AK28</f>
        <v>0</v>
      </c>
      <c r="L30" s="705">
        <f>F31+I31</f>
        <v>92</v>
      </c>
      <c r="M30" s="707" t="s">
        <v>0</v>
      </c>
      <c r="N30" s="709">
        <f>H31+K31</f>
        <v>88</v>
      </c>
      <c r="O30" s="700"/>
      <c r="P30" s="703"/>
      <c r="Q30" s="603"/>
      <c r="R30" s="16"/>
      <c r="S30" s="5"/>
      <c r="T30" s="5"/>
      <c r="U30" s="5"/>
    </row>
    <row r="31" spans="1:51" ht="19.899999999999999" customHeight="1" thickBot="1" x14ac:dyDescent="0.3">
      <c r="A31" s="677"/>
      <c r="B31" s="680"/>
      <c r="C31" s="687"/>
      <c r="D31" s="688"/>
      <c r="E31" s="689"/>
      <c r="F31" s="454">
        <f>SUM(F28:F30)</f>
        <v>42</v>
      </c>
      <c r="G31" s="455" t="s">
        <v>0</v>
      </c>
      <c r="H31" s="456">
        <f>SUM(H28:H30)</f>
        <v>50</v>
      </c>
      <c r="I31" s="454">
        <f>SUM(I28:I30)</f>
        <v>50</v>
      </c>
      <c r="J31" s="455" t="s">
        <v>0</v>
      </c>
      <c r="K31" s="456">
        <f>SUM(K28:K30)</f>
        <v>38</v>
      </c>
      <c r="L31" s="706"/>
      <c r="M31" s="708"/>
      <c r="N31" s="710"/>
      <c r="O31" s="701"/>
      <c r="P31" s="704"/>
      <c r="Q31" s="604"/>
      <c r="R31" s="16"/>
      <c r="S31" s="5"/>
      <c r="T31" s="5"/>
      <c r="U31" s="5"/>
    </row>
    <row r="32" spans="1:51" ht="19.899999999999999" customHeight="1" thickBot="1" x14ac:dyDescent="0.3">
      <c r="A32" s="675">
        <v>2</v>
      </c>
      <c r="B32" s="678" t="str">
        <f>'seznam družstev ŽÁCI U16'!B9</f>
        <v>VK Ostrava</v>
      </c>
      <c r="C32" s="454">
        <f>H27</f>
        <v>2</v>
      </c>
      <c r="D32" s="455" t="s">
        <v>0</v>
      </c>
      <c r="E32" s="456">
        <f>F27</f>
        <v>0</v>
      </c>
      <c r="F32" s="681"/>
      <c r="G32" s="682"/>
      <c r="H32" s="683"/>
      <c r="I32" s="454">
        <f>Z27</f>
        <v>2</v>
      </c>
      <c r="J32" s="455" t="s">
        <v>0</v>
      </c>
      <c r="K32" s="456">
        <f>AB27</f>
        <v>0</v>
      </c>
      <c r="L32" s="690">
        <f>I32+C32</f>
        <v>4</v>
      </c>
      <c r="M32" s="693" t="s">
        <v>0</v>
      </c>
      <c r="N32" s="696">
        <f>K32+E32</f>
        <v>0</v>
      </c>
      <c r="O32" s="699">
        <f>L32</f>
        <v>4</v>
      </c>
      <c r="P32" s="702">
        <f>L35/N35</f>
        <v>1.2820512820512822</v>
      </c>
      <c r="Q32" s="602">
        <v>1</v>
      </c>
      <c r="R32" s="16"/>
      <c r="S32" s="5"/>
      <c r="T32" s="5"/>
      <c r="U32" s="5"/>
    </row>
    <row r="33" spans="1:43" ht="19.899999999999999" customHeight="1" x14ac:dyDescent="0.25">
      <c r="A33" s="676"/>
      <c r="B33" s="679"/>
      <c r="C33" s="459">
        <f>H28</f>
        <v>25</v>
      </c>
      <c r="D33" s="460" t="s">
        <v>0</v>
      </c>
      <c r="E33" s="461">
        <f>F28</f>
        <v>20</v>
      </c>
      <c r="F33" s="684"/>
      <c r="G33" s="685"/>
      <c r="H33" s="686"/>
      <c r="I33" s="459">
        <f>AC27</f>
        <v>25</v>
      </c>
      <c r="J33" s="462" t="s">
        <v>0</v>
      </c>
      <c r="K33" s="461">
        <f>AE27</f>
        <v>18</v>
      </c>
      <c r="L33" s="691"/>
      <c r="M33" s="694"/>
      <c r="N33" s="697"/>
      <c r="O33" s="700"/>
      <c r="P33" s="703"/>
      <c r="Q33" s="603"/>
      <c r="R33" s="16"/>
      <c r="S33" s="5"/>
      <c r="T33" s="5"/>
      <c r="U33" s="5"/>
    </row>
    <row r="34" spans="1:43" ht="19.899999999999999" customHeight="1" x14ac:dyDescent="0.25">
      <c r="A34" s="676"/>
      <c r="B34" s="679"/>
      <c r="C34" s="463">
        <f>H29</f>
        <v>25</v>
      </c>
      <c r="D34" s="464" t="s">
        <v>0</v>
      </c>
      <c r="E34" s="465">
        <f>F29</f>
        <v>22</v>
      </c>
      <c r="F34" s="684"/>
      <c r="G34" s="685"/>
      <c r="H34" s="686"/>
      <c r="I34" s="463">
        <f>AF27</f>
        <v>25</v>
      </c>
      <c r="J34" s="464" t="s">
        <v>0</v>
      </c>
      <c r="K34" s="465">
        <f>AH27</f>
        <v>18</v>
      </c>
      <c r="L34" s="692"/>
      <c r="M34" s="695"/>
      <c r="N34" s="698"/>
      <c r="O34" s="700"/>
      <c r="P34" s="703"/>
      <c r="Q34" s="603"/>
      <c r="R34" s="16"/>
      <c r="S34" s="45"/>
      <c r="T34" s="46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5"/>
      <c r="AO34" s="46"/>
    </row>
    <row r="35" spans="1:43" ht="19.899999999999999" customHeight="1" thickBot="1" x14ac:dyDescent="0.3">
      <c r="A35" s="676"/>
      <c r="B35" s="679"/>
      <c r="C35" s="467">
        <f>H30</f>
        <v>0</v>
      </c>
      <c r="D35" s="466" t="s">
        <v>0</v>
      </c>
      <c r="E35" s="468">
        <f>F30</f>
        <v>0</v>
      </c>
      <c r="F35" s="684"/>
      <c r="G35" s="685"/>
      <c r="H35" s="686"/>
      <c r="I35" s="467">
        <f>AI27</f>
        <v>0</v>
      </c>
      <c r="J35" s="462" t="s">
        <v>0</v>
      </c>
      <c r="K35" s="468">
        <f>AK27</f>
        <v>0</v>
      </c>
      <c r="L35" s="705">
        <f>I36+C36</f>
        <v>100</v>
      </c>
      <c r="M35" s="707" t="s">
        <v>0</v>
      </c>
      <c r="N35" s="709">
        <f>K36+E36</f>
        <v>78</v>
      </c>
      <c r="O35" s="700"/>
      <c r="P35" s="703"/>
      <c r="Q35" s="603"/>
      <c r="R35" s="16"/>
      <c r="S35" s="45"/>
      <c r="T35" s="46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5"/>
      <c r="AO35" s="46"/>
    </row>
    <row r="36" spans="1:43" ht="19.899999999999999" customHeight="1" thickBot="1" x14ac:dyDescent="0.3">
      <c r="A36" s="677"/>
      <c r="B36" s="680"/>
      <c r="C36" s="454">
        <f>SUM(C33:C35)</f>
        <v>50</v>
      </c>
      <c r="D36" s="455" t="s">
        <v>0</v>
      </c>
      <c r="E36" s="456">
        <f>SUM(E33:E35)</f>
        <v>42</v>
      </c>
      <c r="F36" s="687"/>
      <c r="G36" s="688"/>
      <c r="H36" s="689"/>
      <c r="I36" s="454">
        <f>SUM(I33:I35)</f>
        <v>50</v>
      </c>
      <c r="J36" s="455" t="s">
        <v>0</v>
      </c>
      <c r="K36" s="456">
        <f>SUM(K33:K35)</f>
        <v>36</v>
      </c>
      <c r="L36" s="706"/>
      <c r="M36" s="708"/>
      <c r="N36" s="710"/>
      <c r="O36" s="701"/>
      <c r="P36" s="704"/>
      <c r="Q36" s="604"/>
      <c r="R36" s="16"/>
      <c r="S36" s="45"/>
      <c r="T36" s="45"/>
      <c r="U36" s="45"/>
      <c r="V36" s="45"/>
    </row>
    <row r="37" spans="1:43" ht="19.899999999999999" customHeight="1" thickBot="1" x14ac:dyDescent="0.3">
      <c r="A37" s="675">
        <v>3</v>
      </c>
      <c r="B37" s="678" t="str">
        <f>'seznam družstev ŽÁCI U16'!B4</f>
        <v>Blue Volley</v>
      </c>
      <c r="C37" s="454">
        <f>K27</f>
        <v>0</v>
      </c>
      <c r="D37" s="455" t="s">
        <v>0</v>
      </c>
      <c r="E37" s="456">
        <f>I27</f>
        <v>2</v>
      </c>
      <c r="F37" s="454">
        <f>K32</f>
        <v>0</v>
      </c>
      <c r="G37" s="455" t="s">
        <v>0</v>
      </c>
      <c r="H37" s="456">
        <f>I32</f>
        <v>2</v>
      </c>
      <c r="I37" s="681"/>
      <c r="J37" s="682"/>
      <c r="K37" s="683"/>
      <c r="L37" s="690">
        <f>F37+C37</f>
        <v>0</v>
      </c>
      <c r="M37" s="693" t="s">
        <v>0</v>
      </c>
      <c r="N37" s="696">
        <f>+H37+E37</f>
        <v>4</v>
      </c>
      <c r="O37" s="699">
        <f>L37</f>
        <v>0</v>
      </c>
      <c r="P37" s="702">
        <f>L40/N40</f>
        <v>0.74</v>
      </c>
      <c r="Q37" s="602">
        <v>3</v>
      </c>
      <c r="R37" s="16"/>
      <c r="S37" s="47"/>
      <c r="T37" s="47"/>
      <c r="U37" s="47"/>
      <c r="V37" s="47"/>
    </row>
    <row r="38" spans="1:43" ht="19.899999999999999" customHeight="1" x14ac:dyDescent="0.25">
      <c r="A38" s="676"/>
      <c r="B38" s="679"/>
      <c r="C38" s="459">
        <f>K28</f>
        <v>23</v>
      </c>
      <c r="D38" s="460" t="s">
        <v>0</v>
      </c>
      <c r="E38" s="461">
        <f>I28</f>
        <v>25</v>
      </c>
      <c r="F38" s="459">
        <f>K33</f>
        <v>18</v>
      </c>
      <c r="G38" s="460" t="s">
        <v>0</v>
      </c>
      <c r="H38" s="461">
        <f>I33</f>
        <v>25</v>
      </c>
      <c r="I38" s="684"/>
      <c r="J38" s="685"/>
      <c r="K38" s="686"/>
      <c r="L38" s="691"/>
      <c r="M38" s="694"/>
      <c r="N38" s="697"/>
      <c r="O38" s="700"/>
      <c r="P38" s="703"/>
      <c r="Q38" s="603"/>
      <c r="R38" s="16"/>
      <c r="S38" s="45"/>
      <c r="T38" s="45"/>
      <c r="U38" s="48"/>
      <c r="V38" s="48"/>
    </row>
    <row r="39" spans="1:43" ht="19.899999999999999" customHeight="1" x14ac:dyDescent="0.25">
      <c r="A39" s="676"/>
      <c r="B39" s="679"/>
      <c r="C39" s="463">
        <f>K29</f>
        <v>15</v>
      </c>
      <c r="D39" s="464" t="s">
        <v>0</v>
      </c>
      <c r="E39" s="465">
        <f>I29</f>
        <v>25</v>
      </c>
      <c r="F39" s="463">
        <f>K34</f>
        <v>18</v>
      </c>
      <c r="G39" s="464" t="s">
        <v>0</v>
      </c>
      <c r="H39" s="465">
        <f>I34</f>
        <v>25</v>
      </c>
      <c r="I39" s="684"/>
      <c r="J39" s="685"/>
      <c r="K39" s="686"/>
      <c r="L39" s="692"/>
      <c r="M39" s="695"/>
      <c r="N39" s="698"/>
      <c r="O39" s="700"/>
      <c r="P39" s="703"/>
      <c r="Q39" s="603"/>
      <c r="R39" s="16"/>
      <c r="S39" s="45"/>
      <c r="T39" s="45"/>
      <c r="U39" s="48"/>
      <c r="V39" s="48"/>
    </row>
    <row r="40" spans="1:43" ht="19.899999999999999" customHeight="1" thickBot="1" x14ac:dyDescent="0.3">
      <c r="A40" s="676"/>
      <c r="B40" s="679"/>
      <c r="C40" s="467">
        <f>K30</f>
        <v>0</v>
      </c>
      <c r="D40" s="466" t="s">
        <v>0</v>
      </c>
      <c r="E40" s="468">
        <f>I30</f>
        <v>0</v>
      </c>
      <c r="F40" s="467">
        <f>K35</f>
        <v>0</v>
      </c>
      <c r="G40" s="466" t="s">
        <v>0</v>
      </c>
      <c r="H40" s="468">
        <f>I35</f>
        <v>0</v>
      </c>
      <c r="I40" s="684"/>
      <c r="J40" s="685"/>
      <c r="K40" s="686"/>
      <c r="L40" s="705">
        <f>C41+F41</f>
        <v>74</v>
      </c>
      <c r="M40" s="707" t="s">
        <v>0</v>
      </c>
      <c r="N40" s="709">
        <f>H41+E41</f>
        <v>100</v>
      </c>
      <c r="O40" s="700"/>
      <c r="P40" s="703"/>
      <c r="Q40" s="603"/>
      <c r="R40" s="16"/>
      <c r="S40" s="45"/>
      <c r="T40" s="45"/>
      <c r="U40" s="48"/>
      <c r="V40" s="48"/>
      <c r="W40" s="45"/>
      <c r="X40" s="45"/>
      <c r="Y40" s="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68"/>
    </row>
    <row r="41" spans="1:43" ht="19.899999999999999" customHeight="1" thickBot="1" x14ac:dyDescent="0.3">
      <c r="A41" s="677"/>
      <c r="B41" s="680"/>
      <c r="C41" s="454">
        <f>SUM(C38:C40)</f>
        <v>38</v>
      </c>
      <c r="D41" s="455" t="s">
        <v>0</v>
      </c>
      <c r="E41" s="456">
        <f>SUM(E38:E40)</f>
        <v>50</v>
      </c>
      <c r="F41" s="454">
        <f>SUM(F38:F40)</f>
        <v>36</v>
      </c>
      <c r="G41" s="455" t="s">
        <v>0</v>
      </c>
      <c r="H41" s="456">
        <f>SUM(H38:H40)</f>
        <v>50</v>
      </c>
      <c r="I41" s="687"/>
      <c r="J41" s="688"/>
      <c r="K41" s="689"/>
      <c r="L41" s="706"/>
      <c r="M41" s="708"/>
      <c r="N41" s="710"/>
      <c r="O41" s="701"/>
      <c r="P41" s="704"/>
      <c r="Q41" s="604"/>
      <c r="R41" s="16"/>
      <c r="S41" s="45"/>
      <c r="T41" s="45"/>
      <c r="U41" s="48"/>
      <c r="V41" s="48"/>
      <c r="W41" s="45"/>
      <c r="X41" s="45"/>
      <c r="Y41" s="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68"/>
    </row>
    <row r="42" spans="1:43" x14ac:dyDescent="0.25">
      <c r="A42" s="5"/>
      <c r="B42" s="5"/>
      <c r="C42" s="5"/>
      <c r="D42" s="5"/>
      <c r="E42" s="5"/>
      <c r="F42" s="5"/>
      <c r="G42" s="48"/>
      <c r="H42" s="5"/>
      <c r="I42" s="5"/>
      <c r="J42" s="5"/>
      <c r="K42" s="5"/>
      <c r="L42" s="5"/>
      <c r="M42" s="48"/>
      <c r="N42" s="5"/>
      <c r="O42" s="5"/>
      <c r="P42" s="5"/>
      <c r="Q42" s="5"/>
      <c r="R42" s="5"/>
      <c r="S42" s="5"/>
      <c r="T42" s="5"/>
      <c r="U42" s="5"/>
      <c r="V42" s="6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46"/>
    </row>
    <row r="43" spans="1:43" ht="19.899999999999999" customHeight="1" thickBot="1" x14ac:dyDescent="0.3">
      <c r="A43" s="657"/>
      <c r="B43" s="179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79"/>
      <c r="P43" s="180"/>
      <c r="Q43" s="181"/>
      <c r="R43" s="16"/>
      <c r="S43" s="45"/>
      <c r="T43" s="45"/>
      <c r="U43" s="45"/>
      <c r="V43" s="45"/>
      <c r="W43" s="45"/>
      <c r="X43" s="45"/>
      <c r="Y43" s="46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68"/>
    </row>
    <row r="44" spans="1:43" ht="19.899999999999999" customHeight="1" thickBot="1" x14ac:dyDescent="0.4">
      <c r="A44" s="657"/>
      <c r="B44" s="179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79"/>
      <c r="P44" s="180"/>
      <c r="Q44" s="181"/>
      <c r="R44" s="16"/>
      <c r="S44" s="45"/>
      <c r="T44" s="45"/>
      <c r="U44" s="45"/>
      <c r="V44" s="157" t="s">
        <v>191</v>
      </c>
      <c r="W44" s="115"/>
      <c r="X44" s="115"/>
      <c r="Y44" s="116"/>
      <c r="Z44" s="669" t="s">
        <v>1</v>
      </c>
      <c r="AA44" s="670"/>
      <c r="AB44" s="671"/>
      <c r="AC44" s="661" t="s">
        <v>8</v>
      </c>
      <c r="AD44" s="662"/>
      <c r="AE44" s="665"/>
      <c r="AF44" s="661" t="s">
        <v>9</v>
      </c>
      <c r="AG44" s="662"/>
      <c r="AH44" s="663"/>
      <c r="AI44" s="664" t="s">
        <v>10</v>
      </c>
      <c r="AJ44" s="662"/>
      <c r="AK44" s="663"/>
      <c r="AL44" s="664" t="s">
        <v>2</v>
      </c>
      <c r="AM44" s="662"/>
      <c r="AN44" s="665"/>
      <c r="AO44" s="67" t="s">
        <v>55</v>
      </c>
      <c r="AP44" s="17" t="s">
        <v>58</v>
      </c>
      <c r="AQ44" s="18" t="s">
        <v>59</v>
      </c>
    </row>
    <row r="45" spans="1:43" ht="19.899999999999999" customHeight="1" x14ac:dyDescent="0.3">
      <c r="A45" s="657">
        <v>2</v>
      </c>
      <c r="B45" s="179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79"/>
      <c r="P45" s="180"/>
      <c r="Q45" s="181"/>
      <c r="R45" s="16"/>
      <c r="S45" s="47"/>
      <c r="T45" s="47"/>
      <c r="U45" s="47"/>
      <c r="V45" s="13" t="s">
        <v>42</v>
      </c>
      <c r="W45" s="14" t="s">
        <v>75</v>
      </c>
      <c r="X45" s="14"/>
      <c r="Y45" s="14" t="s">
        <v>84</v>
      </c>
      <c r="Z45" s="73"/>
      <c r="AA45" s="22" t="s">
        <v>0</v>
      </c>
      <c r="AB45" s="23"/>
      <c r="AC45" s="19"/>
      <c r="AD45" s="20" t="s">
        <v>0</v>
      </c>
      <c r="AE45" s="21"/>
      <c r="AF45" s="19"/>
      <c r="AG45" s="20" t="s">
        <v>0</v>
      </c>
      <c r="AH45" s="24"/>
      <c r="AI45" s="25"/>
      <c r="AJ45" s="20" t="s">
        <v>0</v>
      </c>
      <c r="AK45" s="24"/>
      <c r="AL45" s="25">
        <f>AC45+AF45+AI45</f>
        <v>0</v>
      </c>
      <c r="AM45" s="20" t="s">
        <v>0</v>
      </c>
      <c r="AN45" s="21">
        <f>AE45+AH45+AK45</f>
        <v>0</v>
      </c>
      <c r="AO45" s="97" t="s">
        <v>101</v>
      </c>
      <c r="AP45" s="98">
        <v>3</v>
      </c>
      <c r="AQ45" s="27"/>
    </row>
    <row r="46" spans="1:43" ht="19.899999999999999" customHeight="1" thickBot="1" x14ac:dyDescent="0.35">
      <c r="A46" s="657"/>
      <c r="B46" s="179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79"/>
      <c r="P46" s="180"/>
      <c r="Q46" s="181"/>
      <c r="R46" s="16"/>
      <c r="S46" s="45"/>
      <c r="T46" s="45"/>
      <c r="U46" s="45"/>
      <c r="V46" s="11" t="s">
        <v>43</v>
      </c>
      <c r="W46" s="109" t="s">
        <v>82</v>
      </c>
      <c r="X46" s="12"/>
      <c r="Y46" s="109" t="s">
        <v>77</v>
      </c>
      <c r="Z46" s="110"/>
      <c r="AA46" s="38" t="s">
        <v>0</v>
      </c>
      <c r="AB46" s="39"/>
      <c r="AC46" s="35"/>
      <c r="AD46" s="36" t="s">
        <v>0</v>
      </c>
      <c r="AE46" s="37"/>
      <c r="AF46" s="35"/>
      <c r="AG46" s="36" t="s">
        <v>0</v>
      </c>
      <c r="AH46" s="40"/>
      <c r="AI46" s="41"/>
      <c r="AJ46" s="36" t="s">
        <v>0</v>
      </c>
      <c r="AK46" s="40"/>
      <c r="AL46" s="42">
        <f>AC46+AF46+AI46</f>
        <v>0</v>
      </c>
      <c r="AM46" s="36" t="s">
        <v>0</v>
      </c>
      <c r="AN46" s="43">
        <f>AE46+AH46+AK46</f>
        <v>0</v>
      </c>
      <c r="AO46" s="111" t="s">
        <v>101</v>
      </c>
      <c r="AP46" s="112">
        <v>2</v>
      </c>
      <c r="AQ46" s="44"/>
    </row>
    <row r="47" spans="1:43" ht="19.899999999999999" customHeight="1" thickBot="1" x14ac:dyDescent="0.3">
      <c r="A47" s="657"/>
      <c r="B47" s="179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79"/>
      <c r="P47" s="180"/>
      <c r="Q47" s="181"/>
      <c r="R47" s="16"/>
      <c r="S47" s="45"/>
      <c r="T47" s="45"/>
      <c r="U47" s="45"/>
      <c r="V47" s="45"/>
      <c r="W47" s="45"/>
      <c r="X47" s="45"/>
      <c r="Y47" s="46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68"/>
    </row>
    <row r="48" spans="1:43" ht="19.899999999999999" customHeight="1" thickBot="1" x14ac:dyDescent="0.35">
      <c r="A48" s="657"/>
      <c r="B48" s="179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79"/>
      <c r="P48" s="180"/>
      <c r="Q48" s="181"/>
      <c r="R48" s="16"/>
      <c r="S48" s="45"/>
      <c r="T48" s="45"/>
      <c r="U48" s="45"/>
      <c r="V48" s="666" t="s">
        <v>98</v>
      </c>
      <c r="W48" s="667"/>
      <c r="X48" s="667"/>
      <c r="Y48" s="668"/>
      <c r="Z48" s="669" t="s">
        <v>1</v>
      </c>
      <c r="AA48" s="670"/>
      <c r="AB48" s="671"/>
      <c r="AC48" s="661" t="s">
        <v>8</v>
      </c>
      <c r="AD48" s="662"/>
      <c r="AE48" s="665"/>
      <c r="AF48" s="661" t="s">
        <v>9</v>
      </c>
      <c r="AG48" s="662"/>
      <c r="AH48" s="663"/>
      <c r="AI48" s="664" t="s">
        <v>10</v>
      </c>
      <c r="AJ48" s="662"/>
      <c r="AK48" s="663"/>
      <c r="AL48" s="664" t="s">
        <v>2</v>
      </c>
      <c r="AM48" s="662"/>
      <c r="AN48" s="665"/>
      <c r="AO48" s="67" t="s">
        <v>55</v>
      </c>
      <c r="AP48" s="17" t="s">
        <v>58</v>
      </c>
      <c r="AQ48" s="18" t="s">
        <v>59</v>
      </c>
    </row>
    <row r="49" spans="1:43" ht="19.899999999999999" customHeight="1" x14ac:dyDescent="0.3">
      <c r="A49" s="657"/>
      <c r="B49" s="179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79"/>
      <c r="P49" s="180"/>
      <c r="Q49" s="181"/>
      <c r="R49" s="16"/>
      <c r="S49" s="45"/>
      <c r="T49" s="45"/>
      <c r="U49" s="45"/>
      <c r="V49" s="13" t="s">
        <v>44</v>
      </c>
      <c r="W49" s="14" t="s">
        <v>95</v>
      </c>
      <c r="X49" s="14"/>
      <c r="Y49" s="14" t="s">
        <v>76</v>
      </c>
      <c r="Z49" s="73"/>
      <c r="AA49" s="22" t="s">
        <v>0</v>
      </c>
      <c r="AB49" s="23"/>
      <c r="AC49" s="19"/>
      <c r="AD49" s="20" t="s">
        <v>0</v>
      </c>
      <c r="AE49" s="21"/>
      <c r="AF49" s="19"/>
      <c r="AG49" s="20" t="s">
        <v>0</v>
      </c>
      <c r="AH49" s="24"/>
      <c r="AI49" s="25"/>
      <c r="AJ49" s="20" t="s">
        <v>0</v>
      </c>
      <c r="AK49" s="24"/>
      <c r="AL49" s="25">
        <f>AC49+AF49+AI49</f>
        <v>0</v>
      </c>
      <c r="AM49" s="20" t="s">
        <v>0</v>
      </c>
      <c r="AN49" s="21">
        <f>AE49+AH49+AK49</f>
        <v>0</v>
      </c>
      <c r="AO49" s="99" t="s">
        <v>102</v>
      </c>
      <c r="AP49" s="100">
        <v>1</v>
      </c>
      <c r="AQ49" s="27"/>
    </row>
    <row r="50" spans="1:43" ht="19.899999999999999" customHeight="1" thickBot="1" x14ac:dyDescent="0.35">
      <c r="A50" s="657">
        <v>3</v>
      </c>
      <c r="B50" s="179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79"/>
      <c r="P50" s="180"/>
      <c r="Q50" s="181"/>
      <c r="R50" s="16"/>
      <c r="S50" s="47"/>
      <c r="T50" s="47"/>
      <c r="U50" s="47"/>
      <c r="V50" s="11" t="s">
        <v>45</v>
      </c>
      <c r="W50" s="109" t="s">
        <v>96</v>
      </c>
      <c r="X50" s="12"/>
      <c r="Y50" s="109" t="s">
        <v>74</v>
      </c>
      <c r="Z50" s="110"/>
      <c r="AA50" s="38" t="s">
        <v>0</v>
      </c>
      <c r="AB50" s="39"/>
      <c r="AC50" s="35"/>
      <c r="AD50" s="36" t="s">
        <v>0</v>
      </c>
      <c r="AE50" s="37"/>
      <c r="AF50" s="35"/>
      <c r="AG50" s="36" t="s">
        <v>0</v>
      </c>
      <c r="AH50" s="40"/>
      <c r="AI50" s="41"/>
      <c r="AJ50" s="36" t="s">
        <v>0</v>
      </c>
      <c r="AK50" s="40"/>
      <c r="AL50" s="42">
        <f>AC50+AF50+AI50</f>
        <v>0</v>
      </c>
      <c r="AM50" s="36" t="s">
        <v>0</v>
      </c>
      <c r="AN50" s="43">
        <f>AE50+AH50+AK50</f>
        <v>0</v>
      </c>
      <c r="AO50" s="113" t="s">
        <v>102</v>
      </c>
      <c r="AP50" s="114">
        <v>2</v>
      </c>
      <c r="AQ50" s="44"/>
    </row>
    <row r="51" spans="1:43" ht="19.899999999999999" customHeight="1" x14ac:dyDescent="0.25">
      <c r="A51" s="657"/>
      <c r="B51" s="179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79"/>
      <c r="P51" s="180"/>
      <c r="Q51" s="181"/>
      <c r="R51" s="16"/>
      <c r="S51" s="45"/>
      <c r="T51" s="45"/>
      <c r="U51" s="45"/>
      <c r="V51" s="45"/>
      <c r="W51" s="45"/>
      <c r="X51" s="4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46"/>
    </row>
    <row r="52" spans="1:43" ht="19.899999999999999" customHeight="1" thickBot="1" x14ac:dyDescent="0.3">
      <c r="A52" s="657"/>
      <c r="B52" s="179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79"/>
      <c r="P52" s="180"/>
      <c r="Q52" s="181"/>
      <c r="R52" s="16"/>
      <c r="S52" s="45"/>
      <c r="T52" s="45"/>
      <c r="U52" s="45"/>
      <c r="V52" s="45"/>
      <c r="W52" s="45"/>
      <c r="X52" s="4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46"/>
    </row>
    <row r="53" spans="1:43" ht="19.899999999999999" customHeight="1" thickBot="1" x14ac:dyDescent="0.4">
      <c r="A53" s="657"/>
      <c r="B53" s="179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79"/>
      <c r="P53" s="180"/>
      <c r="Q53" s="181"/>
      <c r="R53" s="16"/>
      <c r="S53" s="45"/>
      <c r="T53" s="45"/>
      <c r="U53" s="45"/>
      <c r="V53" s="45"/>
      <c r="W53" s="627" t="s">
        <v>97</v>
      </c>
      <c r="X53" s="628"/>
      <c r="Y53" s="628"/>
      <c r="Z53" s="658" t="s">
        <v>1</v>
      </c>
      <c r="AA53" s="659"/>
      <c r="AB53" s="660"/>
      <c r="AC53" s="658" t="s">
        <v>8</v>
      </c>
      <c r="AD53" s="659"/>
      <c r="AE53" s="660"/>
      <c r="AF53" s="658" t="s">
        <v>9</v>
      </c>
      <c r="AG53" s="659"/>
      <c r="AH53" s="660"/>
      <c r="AI53" s="658" t="s">
        <v>10</v>
      </c>
      <c r="AJ53" s="659"/>
      <c r="AK53" s="660"/>
      <c r="AL53" s="658" t="s">
        <v>2</v>
      </c>
      <c r="AM53" s="659"/>
      <c r="AN53" s="660"/>
      <c r="AO53" s="96" t="s">
        <v>55</v>
      </c>
      <c r="AP53" s="17" t="s">
        <v>58</v>
      </c>
      <c r="AQ53" s="18" t="s">
        <v>59</v>
      </c>
    </row>
    <row r="54" spans="1:43" ht="19.899999999999999" customHeight="1" x14ac:dyDescent="0.25">
      <c r="A54" s="657"/>
      <c r="B54" s="179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79"/>
      <c r="P54" s="180"/>
      <c r="Q54" s="181"/>
      <c r="R54" s="16"/>
      <c r="S54" s="45"/>
      <c r="T54" s="45"/>
      <c r="U54" s="45"/>
      <c r="V54" s="45" t="s">
        <v>46</v>
      </c>
      <c r="W54" s="80" t="s">
        <v>68</v>
      </c>
      <c r="X54" s="81" t="s">
        <v>6</v>
      </c>
      <c r="Y54" s="91" t="s">
        <v>71</v>
      </c>
      <c r="Z54" s="83"/>
      <c r="AA54" s="81" t="s">
        <v>0</v>
      </c>
      <c r="AB54" s="82"/>
      <c r="AC54" s="83"/>
      <c r="AD54" s="81" t="s">
        <v>0</v>
      </c>
      <c r="AE54" s="82"/>
      <c r="AF54" s="83"/>
      <c r="AG54" s="81" t="s">
        <v>0</v>
      </c>
      <c r="AH54" s="82"/>
      <c r="AI54" s="83"/>
      <c r="AJ54" s="81" t="s">
        <v>0</v>
      </c>
      <c r="AK54" s="82"/>
      <c r="AL54" s="83">
        <f>AI54+AF54+AC54</f>
        <v>0</v>
      </c>
      <c r="AM54" s="81" t="s">
        <v>0</v>
      </c>
      <c r="AN54" s="82">
        <f>AK54+AH54+AE54</f>
        <v>0</v>
      </c>
      <c r="AO54" s="101">
        <v>0.625</v>
      </c>
      <c r="AP54" s="102">
        <v>3</v>
      </c>
      <c r="AQ54" s="84"/>
    </row>
    <row r="55" spans="1:43" ht="19.899999999999999" customHeight="1" x14ac:dyDescent="0.25">
      <c r="A55" s="74"/>
      <c r="B55" s="16"/>
      <c r="C55" s="75"/>
      <c r="D55" s="75"/>
      <c r="E55" s="75"/>
      <c r="F55" s="75"/>
      <c r="G55" s="75"/>
      <c r="H55" s="75"/>
      <c r="I55" s="16"/>
      <c r="J55" s="16"/>
      <c r="K55" s="16"/>
      <c r="L55" s="16"/>
      <c r="M55" s="16"/>
      <c r="N55" s="16"/>
      <c r="O55" s="76"/>
      <c r="P55" s="16"/>
      <c r="Q55" s="77"/>
      <c r="R55" s="16"/>
      <c r="S55" s="45"/>
      <c r="T55" s="45"/>
      <c r="U55" s="45"/>
      <c r="V55" s="45" t="s">
        <v>47</v>
      </c>
      <c r="W55" s="9" t="s">
        <v>70</v>
      </c>
      <c r="X55" s="3"/>
      <c r="Y55" s="10" t="s">
        <v>73</v>
      </c>
      <c r="Z55" s="1"/>
      <c r="AA55" s="3"/>
      <c r="AB55" s="2"/>
      <c r="AC55" s="1"/>
      <c r="AD55" s="3"/>
      <c r="AE55" s="2"/>
      <c r="AF55" s="1"/>
      <c r="AG55" s="3"/>
      <c r="AH55" s="2"/>
      <c r="AI55" s="1"/>
      <c r="AJ55" s="3"/>
      <c r="AK55" s="2"/>
      <c r="AL55" s="1"/>
      <c r="AM55" s="3"/>
      <c r="AN55" s="2"/>
      <c r="AO55" s="103">
        <v>0.625</v>
      </c>
      <c r="AP55" s="104">
        <v>4</v>
      </c>
      <c r="AQ55" s="85"/>
    </row>
    <row r="56" spans="1:43" ht="19.899999999999999" customHeight="1" x14ac:dyDescent="0.25">
      <c r="V56" s="45" t="s">
        <v>48</v>
      </c>
      <c r="W56" s="86" t="s">
        <v>72</v>
      </c>
      <c r="X56" s="78"/>
      <c r="Y56" s="92" t="s">
        <v>99</v>
      </c>
      <c r="Z56" s="94"/>
      <c r="AA56" s="79"/>
      <c r="AB56" s="85"/>
      <c r="AC56" s="94"/>
      <c r="AD56" s="79"/>
      <c r="AE56" s="85"/>
      <c r="AF56" s="94"/>
      <c r="AG56" s="79"/>
      <c r="AH56" s="85"/>
      <c r="AI56" s="94"/>
      <c r="AJ56" s="79"/>
      <c r="AK56" s="85"/>
      <c r="AL56" s="94"/>
      <c r="AM56" s="79"/>
      <c r="AN56" s="85"/>
      <c r="AO56" s="105" t="s">
        <v>103</v>
      </c>
      <c r="AP56" s="106">
        <v>1</v>
      </c>
      <c r="AQ56" s="85"/>
    </row>
    <row r="57" spans="1:43" ht="19.899999999999999" customHeight="1" thickBot="1" x14ac:dyDescent="0.3">
      <c r="V57" s="45" t="s">
        <v>49</v>
      </c>
      <c r="W57" s="87" t="s">
        <v>69</v>
      </c>
      <c r="X57" s="88"/>
      <c r="Y57" s="93" t="s">
        <v>100</v>
      </c>
      <c r="Z57" s="95"/>
      <c r="AA57" s="89"/>
      <c r="AB57" s="90"/>
      <c r="AC57" s="95"/>
      <c r="AD57" s="89"/>
      <c r="AE57" s="90"/>
      <c r="AF57" s="95"/>
      <c r="AG57" s="89"/>
      <c r="AH57" s="90"/>
      <c r="AI57" s="95"/>
      <c r="AJ57" s="89"/>
      <c r="AK57" s="90"/>
      <c r="AL57" s="95"/>
      <c r="AM57" s="89"/>
      <c r="AN57" s="90"/>
      <c r="AO57" s="107" t="s">
        <v>103</v>
      </c>
      <c r="AP57" s="108">
        <v>2</v>
      </c>
      <c r="AQ57" s="90"/>
    </row>
    <row r="58" spans="1:43" ht="19.899999999999999" customHeight="1" x14ac:dyDescent="0.25"/>
    <row r="59" spans="1:43" ht="19.899999999999999" customHeight="1" thickBot="1" x14ac:dyDescent="0.3"/>
    <row r="60" spans="1:43" ht="35.1" customHeight="1" thickBot="1" x14ac:dyDescent="0.4">
      <c r="W60" s="627" t="s">
        <v>11</v>
      </c>
      <c r="X60" s="628"/>
      <c r="Y60" s="628"/>
      <c r="Z60" s="672" t="s">
        <v>1</v>
      </c>
      <c r="AA60" s="673"/>
      <c r="AB60" s="674"/>
      <c r="AC60" s="672" t="s">
        <v>8</v>
      </c>
      <c r="AD60" s="673"/>
      <c r="AE60" s="674"/>
      <c r="AF60" s="672" t="s">
        <v>9</v>
      </c>
      <c r="AG60" s="755"/>
      <c r="AH60" s="756"/>
      <c r="AI60" s="672" t="s">
        <v>10</v>
      </c>
      <c r="AJ60" s="673"/>
      <c r="AK60" s="674"/>
      <c r="AL60" s="499" t="s">
        <v>2</v>
      </c>
      <c r="AM60" s="126"/>
      <c r="AN60" s="500"/>
      <c r="AO60" s="67" t="s">
        <v>55</v>
      </c>
      <c r="AP60" s="17" t="s">
        <v>58</v>
      </c>
      <c r="AQ60" s="18" t="s">
        <v>59</v>
      </c>
    </row>
    <row r="61" spans="1:43" ht="35.1" customHeight="1" x14ac:dyDescent="0.3">
      <c r="V61" s="4" t="s">
        <v>50</v>
      </c>
      <c r="W61" s="495" t="s">
        <v>164</v>
      </c>
      <c r="X61" s="132" t="s">
        <v>6</v>
      </c>
      <c r="Y61" s="496" t="s">
        <v>165</v>
      </c>
      <c r="Z61" s="501">
        <v>2</v>
      </c>
      <c r="AA61" s="132" t="s">
        <v>0</v>
      </c>
      <c r="AB61" s="135">
        <v>0</v>
      </c>
      <c r="AC61" s="134">
        <v>25</v>
      </c>
      <c r="AD61" s="132" t="s">
        <v>0</v>
      </c>
      <c r="AE61" s="135">
        <v>16</v>
      </c>
      <c r="AF61" s="134">
        <v>25</v>
      </c>
      <c r="AG61" s="132" t="s">
        <v>0</v>
      </c>
      <c r="AH61" s="135">
        <v>21</v>
      </c>
      <c r="AI61" s="134"/>
      <c r="AJ61" s="132" t="s">
        <v>0</v>
      </c>
      <c r="AK61" s="135"/>
      <c r="AL61" s="131">
        <f>AI61+AF61+AC61</f>
        <v>50</v>
      </c>
      <c r="AM61" s="132" t="s">
        <v>0</v>
      </c>
      <c r="AN61" s="133">
        <f>AK61+AH61+AE61</f>
        <v>37</v>
      </c>
      <c r="AO61" s="502"/>
      <c r="AP61" s="137">
        <v>4</v>
      </c>
      <c r="AQ61" s="119"/>
    </row>
    <row r="62" spans="1:43" ht="35.1" customHeight="1" thickBot="1" x14ac:dyDescent="0.35">
      <c r="V62" s="4" t="s">
        <v>51</v>
      </c>
      <c r="W62" s="497" t="s">
        <v>192</v>
      </c>
      <c r="X62" s="145" t="s">
        <v>6</v>
      </c>
      <c r="Y62" s="498" t="s">
        <v>166</v>
      </c>
      <c r="Z62" s="147"/>
      <c r="AA62" s="145" t="s">
        <v>0</v>
      </c>
      <c r="AB62" s="148"/>
      <c r="AC62" s="147"/>
      <c r="AD62" s="145" t="s">
        <v>0</v>
      </c>
      <c r="AE62" s="148"/>
      <c r="AF62" s="147"/>
      <c r="AG62" s="145" t="s">
        <v>0</v>
      </c>
      <c r="AH62" s="148"/>
      <c r="AI62" s="147"/>
      <c r="AJ62" s="145" t="s">
        <v>0</v>
      </c>
      <c r="AK62" s="148"/>
      <c r="AL62" s="144">
        <f t="shared" ref="AL62" si="2">AI62+AF62+AC62</f>
        <v>0</v>
      </c>
      <c r="AM62" s="145" t="s">
        <v>0</v>
      </c>
      <c r="AN62" s="146">
        <f t="shared" ref="AN62" si="3">AK62+AH62+AE62</f>
        <v>0</v>
      </c>
      <c r="AO62" s="503"/>
      <c r="AP62" s="504">
        <v>4</v>
      </c>
      <c r="AQ62" s="90"/>
    </row>
    <row r="63" spans="1:43" ht="35.1" customHeight="1" x14ac:dyDescent="0.25">
      <c r="V63" s="4"/>
    </row>
    <row r="64" spans="1:43" ht="35.1" customHeight="1" thickBot="1" x14ac:dyDescent="0.3">
      <c r="V64" s="4"/>
    </row>
    <row r="65" spans="22:43" ht="35.1" customHeight="1" thickBot="1" x14ac:dyDescent="0.4">
      <c r="V65" s="4"/>
      <c r="W65" s="627" t="s">
        <v>12</v>
      </c>
      <c r="X65" s="628"/>
      <c r="Y65" s="628"/>
      <c r="Z65" s="672" t="s">
        <v>1</v>
      </c>
      <c r="AA65" s="673"/>
      <c r="AB65" s="674"/>
      <c r="AC65" s="672" t="s">
        <v>8</v>
      </c>
      <c r="AD65" s="673"/>
      <c r="AE65" s="674"/>
      <c r="AF65" s="672" t="s">
        <v>9</v>
      </c>
      <c r="AG65" s="673"/>
      <c r="AH65" s="674"/>
      <c r="AI65" s="672" t="s">
        <v>10</v>
      </c>
      <c r="AJ65" s="673"/>
      <c r="AK65" s="674"/>
      <c r="AL65" s="672" t="s">
        <v>2</v>
      </c>
      <c r="AM65" s="673"/>
      <c r="AN65" s="674"/>
      <c r="AO65" s="67" t="s">
        <v>55</v>
      </c>
      <c r="AP65" s="17" t="s">
        <v>58</v>
      </c>
      <c r="AQ65" s="18" t="s">
        <v>59</v>
      </c>
    </row>
    <row r="66" spans="22:43" ht="35.1" customHeight="1" thickBot="1" x14ac:dyDescent="0.4">
      <c r="V66" s="4" t="s">
        <v>52</v>
      </c>
      <c r="W66" s="540" t="s">
        <v>165</v>
      </c>
      <c r="X66" s="120" t="s">
        <v>6</v>
      </c>
      <c r="Y66" s="541" t="s">
        <v>166</v>
      </c>
      <c r="Z66" s="542">
        <v>1</v>
      </c>
      <c r="AA66" s="543" t="s">
        <v>0</v>
      </c>
      <c r="AB66" s="544">
        <v>2</v>
      </c>
      <c r="AC66" s="542">
        <v>19</v>
      </c>
      <c r="AD66" s="543" t="s">
        <v>0</v>
      </c>
      <c r="AE66" s="544">
        <v>25</v>
      </c>
      <c r="AF66" s="542">
        <v>25</v>
      </c>
      <c r="AG66" s="543" t="s">
        <v>0</v>
      </c>
      <c r="AH66" s="544">
        <v>15</v>
      </c>
      <c r="AI66" s="542">
        <v>11</v>
      </c>
      <c r="AJ66" s="543" t="s">
        <v>0</v>
      </c>
      <c r="AK66" s="544">
        <v>15</v>
      </c>
      <c r="AL66" s="545">
        <f>AI66+AF66+AC66</f>
        <v>55</v>
      </c>
      <c r="AM66" s="543" t="s">
        <v>0</v>
      </c>
      <c r="AN66" s="546">
        <f>AK66+AH66+AE66</f>
        <v>55</v>
      </c>
      <c r="AO66" s="547"/>
      <c r="AP66" s="548"/>
      <c r="AQ66" s="549"/>
    </row>
    <row r="67" spans="22:43" ht="35.1" customHeight="1" x14ac:dyDescent="0.3">
      <c r="V67" s="4"/>
      <c r="Z67" s="505"/>
      <c r="AA67" s="505"/>
      <c r="AB67" s="505"/>
      <c r="AC67" s="505"/>
      <c r="AD67" s="505"/>
      <c r="AE67" s="505"/>
      <c r="AF67" s="505"/>
      <c r="AG67" s="505"/>
      <c r="AH67" s="505"/>
      <c r="AI67" s="505"/>
      <c r="AJ67" s="505"/>
      <c r="AK67" s="505"/>
      <c r="AL67" s="505"/>
      <c r="AM67" s="505"/>
      <c r="AN67" s="505"/>
      <c r="AO67" s="506"/>
    </row>
    <row r="68" spans="22:43" ht="35.1" customHeight="1" thickBot="1" x14ac:dyDescent="0.35">
      <c r="V68" s="4"/>
      <c r="Z68" s="505"/>
      <c r="AA68" s="505"/>
      <c r="AB68" s="505"/>
      <c r="AC68" s="505"/>
      <c r="AD68" s="505"/>
      <c r="AE68" s="505"/>
      <c r="AF68" s="505"/>
      <c r="AG68" s="505"/>
      <c r="AH68" s="505"/>
      <c r="AI68" s="505"/>
      <c r="AJ68" s="505"/>
      <c r="AK68" s="505"/>
      <c r="AL68" s="505"/>
      <c r="AM68" s="505"/>
      <c r="AN68" s="505"/>
      <c r="AO68" s="506"/>
    </row>
    <row r="69" spans="22:43" ht="35.1" customHeight="1" thickBot="1" x14ac:dyDescent="0.4">
      <c r="V69" s="4"/>
      <c r="W69" s="627" t="s">
        <v>13</v>
      </c>
      <c r="X69" s="628"/>
      <c r="Y69" s="628"/>
      <c r="Z69" s="672" t="s">
        <v>1</v>
      </c>
      <c r="AA69" s="673"/>
      <c r="AB69" s="674"/>
      <c r="AC69" s="672" t="s">
        <v>8</v>
      </c>
      <c r="AD69" s="673"/>
      <c r="AE69" s="674"/>
      <c r="AF69" s="672" t="s">
        <v>9</v>
      </c>
      <c r="AG69" s="673"/>
      <c r="AH69" s="674"/>
      <c r="AI69" s="672" t="s">
        <v>10</v>
      </c>
      <c r="AJ69" s="673"/>
      <c r="AK69" s="674"/>
      <c r="AL69" s="672" t="s">
        <v>2</v>
      </c>
      <c r="AM69" s="673"/>
      <c r="AN69" s="674"/>
      <c r="AO69" s="67" t="s">
        <v>55</v>
      </c>
      <c r="AP69" s="17" t="s">
        <v>58</v>
      </c>
      <c r="AQ69" s="18" t="s">
        <v>59</v>
      </c>
    </row>
    <row r="70" spans="22:43" ht="35.1" customHeight="1" x14ac:dyDescent="0.35">
      <c r="V70" s="4" t="s">
        <v>53</v>
      </c>
      <c r="W70" s="550" t="s">
        <v>164</v>
      </c>
      <c r="X70" s="551" t="s">
        <v>6</v>
      </c>
      <c r="Y70" s="552" t="s">
        <v>168</v>
      </c>
      <c r="Z70" s="553">
        <v>2</v>
      </c>
      <c r="AA70" s="551" t="s">
        <v>0</v>
      </c>
      <c r="AB70" s="554">
        <v>1</v>
      </c>
      <c r="AC70" s="553">
        <v>25</v>
      </c>
      <c r="AD70" s="551" t="s">
        <v>0</v>
      </c>
      <c r="AE70" s="554">
        <v>22</v>
      </c>
      <c r="AF70" s="553">
        <v>18</v>
      </c>
      <c r="AG70" s="551" t="s">
        <v>0</v>
      </c>
      <c r="AH70" s="554">
        <v>25</v>
      </c>
      <c r="AI70" s="553">
        <v>15</v>
      </c>
      <c r="AJ70" s="551" t="s">
        <v>0</v>
      </c>
      <c r="AK70" s="554">
        <v>9</v>
      </c>
      <c r="AL70" s="555">
        <f>AI70+AF70+AC70</f>
        <v>58</v>
      </c>
      <c r="AM70" s="551" t="s">
        <v>0</v>
      </c>
      <c r="AN70" s="556">
        <f>AK70+AH70+AE70</f>
        <v>56</v>
      </c>
      <c r="AO70" s="557"/>
      <c r="AP70" s="558"/>
      <c r="AQ70" s="558"/>
    </row>
    <row r="71" spans="22:43" ht="19.899999999999999" customHeight="1" x14ac:dyDescent="0.25"/>
  </sheetData>
  <mergeCells count="143">
    <mergeCell ref="AF60:AH60"/>
    <mergeCell ref="AC60:AE60"/>
    <mergeCell ref="Z60:AB60"/>
    <mergeCell ref="AC65:AE65"/>
    <mergeCell ref="AF65:AH65"/>
    <mergeCell ref="AI65:AK65"/>
    <mergeCell ref="AL65:AN65"/>
    <mergeCell ref="Z69:AB69"/>
    <mergeCell ref="AC69:AE69"/>
    <mergeCell ref="AF69:AH69"/>
    <mergeCell ref="AI69:AK69"/>
    <mergeCell ref="AL69:AN69"/>
    <mergeCell ref="Z65:AB65"/>
    <mergeCell ref="B4:B8"/>
    <mergeCell ref="C4:E8"/>
    <mergeCell ref="O4:O6"/>
    <mergeCell ref="P4:P6"/>
    <mergeCell ref="Q4:Q6"/>
    <mergeCell ref="B2:B3"/>
    <mergeCell ref="C2:E3"/>
    <mergeCell ref="F2:H3"/>
    <mergeCell ref="I2:K3"/>
    <mergeCell ref="L2:N3"/>
    <mergeCell ref="O2:Q2"/>
    <mergeCell ref="O7:O8"/>
    <mergeCell ref="P7:P8"/>
    <mergeCell ref="Q7:Q8"/>
    <mergeCell ref="R2:R3"/>
    <mergeCell ref="S2:S3"/>
    <mergeCell ref="T2:T3"/>
    <mergeCell ref="S14:S18"/>
    <mergeCell ref="T14:T18"/>
    <mergeCell ref="S4:S8"/>
    <mergeCell ref="T4:T8"/>
    <mergeCell ref="R4:R8"/>
    <mergeCell ref="O14:O16"/>
    <mergeCell ref="P14:P16"/>
    <mergeCell ref="Q14:Q16"/>
    <mergeCell ref="O9:O11"/>
    <mergeCell ref="P9:P11"/>
    <mergeCell ref="Q9:Q11"/>
    <mergeCell ref="O12:O13"/>
    <mergeCell ref="P12:P13"/>
    <mergeCell ref="Q12:Q13"/>
    <mergeCell ref="O3:Q3"/>
    <mergeCell ref="P22:P23"/>
    <mergeCell ref="Q22:Q23"/>
    <mergeCell ref="B14:B18"/>
    <mergeCell ref="I14:K18"/>
    <mergeCell ref="R19:R23"/>
    <mergeCell ref="S19:S23"/>
    <mergeCell ref="T19:T23"/>
    <mergeCell ref="R9:R13"/>
    <mergeCell ref="S9:S13"/>
    <mergeCell ref="T9:T13"/>
    <mergeCell ref="R14:R18"/>
    <mergeCell ref="B9:B13"/>
    <mergeCell ref="F9:H13"/>
    <mergeCell ref="Z25:AB25"/>
    <mergeCell ref="AC25:AE25"/>
    <mergeCell ref="AF25:AH25"/>
    <mergeCell ref="AI25:AK25"/>
    <mergeCell ref="AL25:AN25"/>
    <mergeCell ref="L26:N26"/>
    <mergeCell ref="B1:Q1"/>
    <mergeCell ref="B25:B26"/>
    <mergeCell ref="C25:E26"/>
    <mergeCell ref="F25:H26"/>
    <mergeCell ref="I25:K26"/>
    <mergeCell ref="L25:N25"/>
    <mergeCell ref="O25:O26"/>
    <mergeCell ref="P25:P26"/>
    <mergeCell ref="Q25:Q26"/>
    <mergeCell ref="O17:O18"/>
    <mergeCell ref="P17:P18"/>
    <mergeCell ref="Q17:Q18"/>
    <mergeCell ref="B19:B23"/>
    <mergeCell ref="L19:N23"/>
    <mergeCell ref="O19:O21"/>
    <mergeCell ref="P19:P21"/>
    <mergeCell ref="Q19:Q21"/>
    <mergeCell ref="O22:O23"/>
    <mergeCell ref="A27:A31"/>
    <mergeCell ref="B27:B31"/>
    <mergeCell ref="C27:E31"/>
    <mergeCell ref="L27:L29"/>
    <mergeCell ref="M27:M29"/>
    <mergeCell ref="N27:N29"/>
    <mergeCell ref="O27:O31"/>
    <mergeCell ref="P27:P31"/>
    <mergeCell ref="W25:Y25"/>
    <mergeCell ref="Q27:Q31"/>
    <mergeCell ref="L30:L31"/>
    <mergeCell ref="M30:M31"/>
    <mergeCell ref="N30:N31"/>
    <mergeCell ref="A32:A36"/>
    <mergeCell ref="B32:B36"/>
    <mergeCell ref="F32:H36"/>
    <mergeCell ref="L32:L34"/>
    <mergeCell ref="M32:M34"/>
    <mergeCell ref="N32:N34"/>
    <mergeCell ref="O32:O36"/>
    <mergeCell ref="P32:P36"/>
    <mergeCell ref="Q32:Q36"/>
    <mergeCell ref="L35:L36"/>
    <mergeCell ref="M35:M36"/>
    <mergeCell ref="N35:N36"/>
    <mergeCell ref="A37:A41"/>
    <mergeCell ref="B37:B41"/>
    <mergeCell ref="I37:K41"/>
    <mergeCell ref="L37:L39"/>
    <mergeCell ref="M37:M39"/>
    <mergeCell ref="N37:N39"/>
    <mergeCell ref="O37:O41"/>
    <mergeCell ref="P37:P41"/>
    <mergeCell ref="Q37:Q41"/>
    <mergeCell ref="L40:L41"/>
    <mergeCell ref="M40:M41"/>
    <mergeCell ref="N40:N41"/>
    <mergeCell ref="A43:A44"/>
    <mergeCell ref="A45:A49"/>
    <mergeCell ref="A50:A54"/>
    <mergeCell ref="W65:Y65"/>
    <mergeCell ref="W69:Y69"/>
    <mergeCell ref="W53:Y53"/>
    <mergeCell ref="AL53:AN53"/>
    <mergeCell ref="AI53:AK53"/>
    <mergeCell ref="AF53:AH53"/>
    <mergeCell ref="AC53:AE53"/>
    <mergeCell ref="Z53:AB53"/>
    <mergeCell ref="W60:Y60"/>
    <mergeCell ref="AF44:AH44"/>
    <mergeCell ref="AI44:AK44"/>
    <mergeCell ref="AL44:AN44"/>
    <mergeCell ref="V48:Y48"/>
    <mergeCell ref="Z48:AB48"/>
    <mergeCell ref="AC48:AE48"/>
    <mergeCell ref="AF48:AH48"/>
    <mergeCell ref="AI48:AK48"/>
    <mergeCell ref="AL48:AN48"/>
    <mergeCell ref="Z44:AB44"/>
    <mergeCell ref="AC44:AE44"/>
    <mergeCell ref="AI60:AK60"/>
  </mergeCells>
  <phoneticPr fontId="3" type="noConversion"/>
  <pageMargins left="0.7" right="0.7" top="0.78740157499999996" bottom="0.78740157499999996" header="0.3" footer="0.3"/>
  <pageSetup paperSize="9" scale="39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seznam družstev ŽAČKY U16</vt:lpstr>
      <vt:lpstr>st žačky-hala-4+4+4+4+4</vt:lpstr>
      <vt:lpstr>Pořadí utkání-sobota</vt:lpstr>
      <vt:lpstr>seznam družstev ŽÁCI U16</vt:lpstr>
      <vt:lpstr>ŽÁCI U16-kurty-4+4+4+3+3</vt:lpstr>
      <vt:lpstr>'Pořadí utkání-sobota'!Oblast_tisku</vt:lpstr>
      <vt:lpstr>'st žačky-hala-4+4+4+4+4'!Oblast_tisku</vt:lpstr>
      <vt:lpstr>'ŽÁCI U16-kurty-4+4+4+3+3'!Oblast_tisku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VK Raškovice</cp:lastModifiedBy>
  <cp:lastPrinted>2023-06-17T15:15:48Z</cp:lastPrinted>
  <dcterms:created xsi:type="dcterms:W3CDTF">2017-06-19T13:40:21Z</dcterms:created>
  <dcterms:modified xsi:type="dcterms:W3CDTF">2023-06-25T09:12:25Z</dcterms:modified>
</cp:coreProperties>
</file>