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lackvolley-my.sharepoint.com/personal/nikola_nemcova_volleybeskydy_cz1/Documents/Plocha/TURNAJE BMV/2023-12-10 - FM/"/>
    </mc:Choice>
  </mc:AlternateContent>
  <xr:revisionPtr revIDLastSave="1226" documentId="8_{F9E43203-F5D0-4C12-B1C2-B11E0AD4AA67}" xr6:coauthVersionLast="47" xr6:coauthVersionMax="47" xr10:uidLastSave="{F16173B5-F1A2-419E-872A-50A365B6941D}"/>
  <bookViews>
    <workbookView xWindow="-108" yWindow="-108" windowWidth="23256" windowHeight="12456" firstSheet="2" activeTab="4" xr2:uid="{49A6F4A1-981E-4817-A9F7-DC880B15BE0E}"/>
  </bookViews>
  <sheets>
    <sheet name="INFO" sheetId="45" r:id="rId1"/>
    <sheet name="hromadná soupiska" sheetId="49" r:id="rId2"/>
    <sheet name="HERNÍ SYSTÉM" sheetId="46" r:id="rId3"/>
    <sheet name="FOTO" sheetId="48" r:id="rId4"/>
    <sheet name="SOUTĚŽ_MÍČ" sheetId="50" r:id="rId5"/>
    <sheet name="ŽLUTÁ_základní skupiny" sheetId="7" r:id="rId6"/>
    <sheet name="ŽLUTÁ_FINÁLE" sheetId="29" r:id="rId7"/>
    <sheet name="ORAN_základní skupiny_část_1" sheetId="3" r:id="rId8"/>
    <sheet name="ORANŽ_základní skupiny_část_2" sheetId="20" r:id="rId9"/>
    <sheet name="ORANŽ_Finále" sheetId="31" r:id="rId10"/>
    <sheet name="ČERVENÁ_základní skupiny" sheetId="13" r:id="rId11"/>
    <sheet name="ČERVENÁ_finále" sheetId="24" r:id="rId12"/>
    <sheet name="OČ_A" sheetId="2" r:id="rId13"/>
    <sheet name="OČ_B+C+D" sheetId="1" r:id="rId14"/>
    <sheet name="OČ_finále" sheetId="40" r:id="rId15"/>
    <sheet name="M_A" sheetId="14" r:id="rId16"/>
    <sheet name="M_B+C+D" sheetId="15" r:id="rId17"/>
    <sheet name="M_finále" sheetId="35" r:id="rId1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1" i="45" l="1"/>
  <c r="D21" i="45"/>
  <c r="D8" i="46" l="1"/>
  <c r="C8" i="46"/>
  <c r="C18" i="15" l="1"/>
  <c r="F18" i="15"/>
  <c r="I18" i="15"/>
  <c r="L18" i="15"/>
  <c r="O18" i="15"/>
  <c r="R19" i="15"/>
  <c r="T19" i="15"/>
  <c r="W19" i="15" s="1"/>
  <c r="V19" i="15"/>
  <c r="C20" i="15"/>
  <c r="T20" i="15" s="1"/>
  <c r="W20" i="15" s="1"/>
  <c r="E20" i="15"/>
  <c r="R20" i="15"/>
  <c r="V20" i="15"/>
  <c r="C21" i="15"/>
  <c r="T21" i="15" s="1"/>
  <c r="W21" i="15" s="1"/>
  <c r="E21" i="15"/>
  <c r="F21" i="15"/>
  <c r="H21" i="15"/>
  <c r="R21" i="15"/>
  <c r="V21" i="15"/>
  <c r="C22" i="15"/>
  <c r="R22" i="15" s="1"/>
  <c r="E22" i="15"/>
  <c r="F22" i="15"/>
  <c r="H22" i="15"/>
  <c r="I22" i="15"/>
  <c r="K22" i="15"/>
  <c r="V22" i="15"/>
  <c r="C23" i="15"/>
  <c r="T23" i="15" s="1"/>
  <c r="W23" i="15" s="1"/>
  <c r="E23" i="15"/>
  <c r="F23" i="15"/>
  <c r="R23" i="15" s="1"/>
  <c r="H23" i="15"/>
  <c r="I23" i="15"/>
  <c r="K23" i="15"/>
  <c r="L23" i="15"/>
  <c r="N23" i="15"/>
  <c r="V23" i="15"/>
  <c r="C10" i="15"/>
  <c r="F10" i="15"/>
  <c r="I10" i="15"/>
  <c r="L10" i="15"/>
  <c r="O10" i="15"/>
  <c r="R11" i="15"/>
  <c r="T11" i="15"/>
  <c r="W11" i="15" s="1"/>
  <c r="V11" i="15"/>
  <c r="C12" i="15"/>
  <c r="T12" i="15" s="1"/>
  <c r="E12" i="15"/>
  <c r="V12" i="15" s="1"/>
  <c r="C13" i="15"/>
  <c r="E13" i="15"/>
  <c r="F13" i="15"/>
  <c r="T13" i="15" s="1"/>
  <c r="W13" i="15" s="1"/>
  <c r="H13" i="15"/>
  <c r="V13" i="15"/>
  <c r="C14" i="15"/>
  <c r="R14" i="15" s="1"/>
  <c r="E14" i="15"/>
  <c r="F14" i="15"/>
  <c r="H14" i="15"/>
  <c r="I14" i="15"/>
  <c r="K14" i="15"/>
  <c r="C15" i="15"/>
  <c r="E15" i="15"/>
  <c r="F15" i="15"/>
  <c r="R15" i="15" s="1"/>
  <c r="H15" i="15"/>
  <c r="I15" i="15"/>
  <c r="K15" i="15"/>
  <c r="L15" i="15"/>
  <c r="N15" i="15"/>
  <c r="C30" i="35"/>
  <c r="F30" i="35"/>
  <c r="I30" i="35"/>
  <c r="L30" i="35"/>
  <c r="O31" i="35"/>
  <c r="Q31" i="35"/>
  <c r="S31" i="35"/>
  <c r="T31" i="35"/>
  <c r="C32" i="35"/>
  <c r="O32" i="35" s="1"/>
  <c r="E32" i="35"/>
  <c r="Q32" i="35"/>
  <c r="T32" i="35" s="1"/>
  <c r="S32" i="35"/>
  <c r="C33" i="35"/>
  <c r="E33" i="35"/>
  <c r="S33" i="35" s="1"/>
  <c r="F33" i="35"/>
  <c r="H33" i="35"/>
  <c r="Q33" i="35"/>
  <c r="T33" i="35" s="1"/>
  <c r="C34" i="35"/>
  <c r="E34" i="35"/>
  <c r="O34" i="35" s="1"/>
  <c r="F34" i="35"/>
  <c r="Q34" i="35" s="1"/>
  <c r="H34" i="35"/>
  <c r="I34" i="35"/>
  <c r="K34" i="35"/>
  <c r="C23" i="35"/>
  <c r="F23" i="35"/>
  <c r="I23" i="35"/>
  <c r="L23" i="35"/>
  <c r="O24" i="35"/>
  <c r="Q24" i="35"/>
  <c r="S24" i="35"/>
  <c r="T24" i="35"/>
  <c r="C25" i="35"/>
  <c r="O25" i="35" s="1"/>
  <c r="E25" i="35"/>
  <c r="Q25" i="35"/>
  <c r="T25" i="35" s="1"/>
  <c r="S25" i="35"/>
  <c r="C26" i="35"/>
  <c r="E26" i="35"/>
  <c r="F26" i="35"/>
  <c r="Q26" i="35" s="1"/>
  <c r="H26" i="35"/>
  <c r="C27" i="35"/>
  <c r="E27" i="35"/>
  <c r="F27" i="35"/>
  <c r="H27" i="35"/>
  <c r="I27" i="35"/>
  <c r="K27" i="35"/>
  <c r="C16" i="35"/>
  <c r="F16" i="35"/>
  <c r="I16" i="35"/>
  <c r="L16" i="35"/>
  <c r="O17" i="35"/>
  <c r="Q17" i="35"/>
  <c r="S17" i="35"/>
  <c r="T17" i="35"/>
  <c r="C18" i="35"/>
  <c r="O18" i="35" s="1"/>
  <c r="E18" i="35"/>
  <c r="S18" i="35"/>
  <c r="C19" i="35"/>
  <c r="E19" i="35"/>
  <c r="F19" i="35"/>
  <c r="H19" i="35"/>
  <c r="C20" i="35"/>
  <c r="E20" i="35"/>
  <c r="F20" i="35"/>
  <c r="H20" i="35"/>
  <c r="I20" i="35"/>
  <c r="K20" i="35"/>
  <c r="C9" i="35"/>
  <c r="F9" i="35"/>
  <c r="I9" i="35"/>
  <c r="L9" i="35"/>
  <c r="O10" i="35"/>
  <c r="Q10" i="35"/>
  <c r="T10" i="35" s="1"/>
  <c r="S10" i="35"/>
  <c r="C11" i="35"/>
  <c r="E11" i="35"/>
  <c r="S11" i="35" s="1"/>
  <c r="C12" i="35"/>
  <c r="E12" i="35"/>
  <c r="F12" i="35"/>
  <c r="H12" i="35"/>
  <c r="Q12" i="35"/>
  <c r="C13" i="35"/>
  <c r="E13" i="35"/>
  <c r="F13" i="35"/>
  <c r="H13" i="35"/>
  <c r="I13" i="35"/>
  <c r="K13" i="35"/>
  <c r="C30" i="40"/>
  <c r="F30" i="40"/>
  <c r="I30" i="40"/>
  <c r="L30" i="40"/>
  <c r="O31" i="40"/>
  <c r="Q31" i="40"/>
  <c r="S31" i="40"/>
  <c r="T31" i="40"/>
  <c r="C32" i="40"/>
  <c r="E32" i="40"/>
  <c r="O32" i="40"/>
  <c r="Q32" i="40"/>
  <c r="T32" i="40" s="1"/>
  <c r="S32" i="40"/>
  <c r="C33" i="40"/>
  <c r="E33" i="40"/>
  <c r="S33" i="40" s="1"/>
  <c r="F33" i="40"/>
  <c r="H33" i="40"/>
  <c r="Q33" i="40"/>
  <c r="T33" i="40" s="1"/>
  <c r="C34" i="40"/>
  <c r="O34" i="40" s="1"/>
  <c r="E34" i="40"/>
  <c r="S34" i="40" s="1"/>
  <c r="F34" i="40"/>
  <c r="H34" i="40"/>
  <c r="I34" i="40"/>
  <c r="K34" i="40"/>
  <c r="C23" i="40"/>
  <c r="F23" i="40"/>
  <c r="I23" i="40"/>
  <c r="L23" i="40"/>
  <c r="O24" i="40"/>
  <c r="Q24" i="40"/>
  <c r="S24" i="40"/>
  <c r="T24" i="40"/>
  <c r="C25" i="40"/>
  <c r="E25" i="40"/>
  <c r="O25" i="40"/>
  <c r="Q25" i="40"/>
  <c r="T25" i="40" s="1"/>
  <c r="S25" i="40"/>
  <c r="C26" i="40"/>
  <c r="E26" i="40"/>
  <c r="S26" i="40" s="1"/>
  <c r="F26" i="40"/>
  <c r="Q26" i="40" s="1"/>
  <c r="H26" i="40"/>
  <c r="C27" i="40"/>
  <c r="E27" i="40"/>
  <c r="F27" i="40"/>
  <c r="H27" i="40"/>
  <c r="I27" i="40"/>
  <c r="K27" i="40"/>
  <c r="C16" i="40"/>
  <c r="F16" i="40"/>
  <c r="I16" i="40"/>
  <c r="L16" i="40"/>
  <c r="O17" i="40"/>
  <c r="Q17" i="40"/>
  <c r="S17" i="40"/>
  <c r="T17" i="40"/>
  <c r="C18" i="40"/>
  <c r="E18" i="40"/>
  <c r="S18" i="40" s="1"/>
  <c r="O18" i="40"/>
  <c r="Q18" i="40"/>
  <c r="T18" i="40" s="1"/>
  <c r="C19" i="40"/>
  <c r="E19" i="40"/>
  <c r="F19" i="40"/>
  <c r="Q19" i="40" s="1"/>
  <c r="H19" i="40"/>
  <c r="C20" i="40"/>
  <c r="E20" i="40"/>
  <c r="F20" i="40"/>
  <c r="H20" i="40"/>
  <c r="I20" i="40"/>
  <c r="K20" i="40"/>
  <c r="C9" i="40"/>
  <c r="F9" i="40"/>
  <c r="I9" i="40"/>
  <c r="L9" i="40"/>
  <c r="O10" i="40"/>
  <c r="Q10" i="40"/>
  <c r="T10" i="40" s="1"/>
  <c r="S10" i="40"/>
  <c r="C11" i="40"/>
  <c r="E11" i="40"/>
  <c r="S11" i="40" s="1"/>
  <c r="C12" i="40"/>
  <c r="E12" i="40"/>
  <c r="F12" i="40"/>
  <c r="H12" i="40"/>
  <c r="C13" i="40"/>
  <c r="E13" i="40"/>
  <c r="F13" i="40"/>
  <c r="H13" i="40"/>
  <c r="I13" i="40"/>
  <c r="K13" i="40"/>
  <c r="C18" i="1"/>
  <c r="F18" i="1"/>
  <c r="I18" i="1"/>
  <c r="L18" i="1"/>
  <c r="O18" i="1"/>
  <c r="R19" i="1"/>
  <c r="T19" i="1"/>
  <c r="W19" i="1" s="1"/>
  <c r="V19" i="1"/>
  <c r="C20" i="1"/>
  <c r="T20" i="1" s="1"/>
  <c r="W20" i="1" s="1"/>
  <c r="E20" i="1"/>
  <c r="R20" i="1"/>
  <c r="V20" i="1"/>
  <c r="C21" i="1"/>
  <c r="T21" i="1" s="1"/>
  <c r="W21" i="1" s="1"/>
  <c r="E21" i="1"/>
  <c r="F21" i="1"/>
  <c r="H21" i="1"/>
  <c r="R21" i="1"/>
  <c r="V21" i="1"/>
  <c r="C22" i="1"/>
  <c r="R22" i="1" s="1"/>
  <c r="E22" i="1"/>
  <c r="F22" i="1"/>
  <c r="H22" i="1"/>
  <c r="I22" i="1"/>
  <c r="K22" i="1"/>
  <c r="V22" i="1"/>
  <c r="C23" i="1"/>
  <c r="T23" i="1" s="1"/>
  <c r="W23" i="1" s="1"/>
  <c r="E23" i="1"/>
  <c r="F23" i="1"/>
  <c r="R23" i="1" s="1"/>
  <c r="H23" i="1"/>
  <c r="I23" i="1"/>
  <c r="K23" i="1"/>
  <c r="L23" i="1"/>
  <c r="N23" i="1"/>
  <c r="V23" i="1"/>
  <c r="C10" i="1"/>
  <c r="F10" i="1"/>
  <c r="I10" i="1"/>
  <c r="L10" i="1"/>
  <c r="O10" i="1"/>
  <c r="R11" i="1"/>
  <c r="T11" i="1"/>
  <c r="W11" i="1" s="1"/>
  <c r="V11" i="1"/>
  <c r="C12" i="1"/>
  <c r="T12" i="1" s="1"/>
  <c r="E12" i="1"/>
  <c r="V12" i="1" s="1"/>
  <c r="R12" i="1"/>
  <c r="C13" i="1"/>
  <c r="E13" i="1"/>
  <c r="F13" i="1"/>
  <c r="R13" i="1" s="1"/>
  <c r="H13" i="1"/>
  <c r="V13" i="1"/>
  <c r="C14" i="1"/>
  <c r="R14" i="1" s="1"/>
  <c r="E14" i="1"/>
  <c r="F14" i="1"/>
  <c r="H14" i="1"/>
  <c r="I14" i="1"/>
  <c r="K14" i="1"/>
  <c r="V14" i="1"/>
  <c r="C15" i="1"/>
  <c r="E15" i="1"/>
  <c r="F15" i="1"/>
  <c r="H15" i="1"/>
  <c r="V15" i="1" s="1"/>
  <c r="I15" i="1"/>
  <c r="K15" i="1"/>
  <c r="L15" i="1"/>
  <c r="N15" i="1"/>
  <c r="C20" i="24"/>
  <c r="F20" i="24"/>
  <c r="I20" i="24"/>
  <c r="L21" i="24"/>
  <c r="N21" i="24"/>
  <c r="P21" i="24"/>
  <c r="Q21" i="24"/>
  <c r="C22" i="24"/>
  <c r="L22" i="24" s="1"/>
  <c r="E22" i="24"/>
  <c r="P22" i="24"/>
  <c r="C23" i="24"/>
  <c r="E23" i="24"/>
  <c r="L23" i="24" s="1"/>
  <c r="F23" i="24"/>
  <c r="N23" i="24" s="1"/>
  <c r="Q23" i="24" s="1"/>
  <c r="H23" i="24"/>
  <c r="P23" i="24"/>
  <c r="C26" i="24"/>
  <c r="F26" i="24"/>
  <c r="I26" i="24"/>
  <c r="L27" i="24"/>
  <c r="N27" i="24"/>
  <c r="P27" i="24"/>
  <c r="Q27" i="24"/>
  <c r="C28" i="24"/>
  <c r="E28" i="24"/>
  <c r="L28" i="24"/>
  <c r="N28" i="24"/>
  <c r="P28" i="24"/>
  <c r="C29" i="24"/>
  <c r="E29" i="24"/>
  <c r="P29" i="24" s="1"/>
  <c r="F29" i="24"/>
  <c r="H29" i="24"/>
  <c r="N29" i="24"/>
  <c r="C18" i="13"/>
  <c r="F18" i="13"/>
  <c r="I18" i="13"/>
  <c r="L18" i="13"/>
  <c r="O18" i="13"/>
  <c r="R19" i="13"/>
  <c r="T19" i="13"/>
  <c r="W19" i="13" s="1"/>
  <c r="V19" i="13"/>
  <c r="C20" i="13"/>
  <c r="T20" i="13" s="1"/>
  <c r="W20" i="13" s="1"/>
  <c r="E20" i="13"/>
  <c r="R20" i="13"/>
  <c r="V20" i="13"/>
  <c r="C21" i="13"/>
  <c r="T21" i="13" s="1"/>
  <c r="W21" i="13" s="1"/>
  <c r="E21" i="13"/>
  <c r="F21" i="13"/>
  <c r="H21" i="13"/>
  <c r="R21" i="13"/>
  <c r="V21" i="13"/>
  <c r="C22" i="13"/>
  <c r="R22" i="13" s="1"/>
  <c r="E22" i="13"/>
  <c r="F22" i="13"/>
  <c r="H22" i="13"/>
  <c r="I22" i="13"/>
  <c r="K22" i="13"/>
  <c r="V22" i="13"/>
  <c r="C23" i="13"/>
  <c r="T23" i="13" s="1"/>
  <c r="W23" i="13" s="1"/>
  <c r="E23" i="13"/>
  <c r="F23" i="13"/>
  <c r="R23" i="13" s="1"/>
  <c r="H23" i="13"/>
  <c r="I23" i="13"/>
  <c r="K23" i="13"/>
  <c r="L23" i="13"/>
  <c r="N23" i="13"/>
  <c r="V23" i="13"/>
  <c r="C10" i="13"/>
  <c r="F10" i="13"/>
  <c r="I10" i="13"/>
  <c r="L10" i="13"/>
  <c r="O10" i="13"/>
  <c r="R11" i="13"/>
  <c r="T11" i="13"/>
  <c r="W11" i="13" s="1"/>
  <c r="V11" i="13"/>
  <c r="C12" i="13"/>
  <c r="T12" i="13" s="1"/>
  <c r="E12" i="13"/>
  <c r="V12" i="13" s="1"/>
  <c r="R12" i="13"/>
  <c r="C13" i="13"/>
  <c r="E13" i="13"/>
  <c r="F13" i="13"/>
  <c r="R13" i="13" s="1"/>
  <c r="H13" i="13"/>
  <c r="V13" i="13"/>
  <c r="C14" i="13"/>
  <c r="E14" i="13"/>
  <c r="F14" i="13"/>
  <c r="H14" i="13"/>
  <c r="I14" i="13"/>
  <c r="K14" i="13"/>
  <c r="V14" i="13"/>
  <c r="C15" i="13"/>
  <c r="E15" i="13"/>
  <c r="F15" i="13"/>
  <c r="H15" i="13"/>
  <c r="V15" i="13" s="1"/>
  <c r="I15" i="13"/>
  <c r="K15" i="13"/>
  <c r="L15" i="13"/>
  <c r="N15" i="13"/>
  <c r="C23" i="20"/>
  <c r="F23" i="20"/>
  <c r="I23" i="20"/>
  <c r="L23" i="20"/>
  <c r="O24" i="20"/>
  <c r="Q24" i="20"/>
  <c r="S24" i="20"/>
  <c r="T24" i="20"/>
  <c r="C25" i="20"/>
  <c r="O25" i="20" s="1"/>
  <c r="E25" i="20"/>
  <c r="Q25" i="20"/>
  <c r="T25" i="20" s="1"/>
  <c r="S25" i="20"/>
  <c r="C26" i="20"/>
  <c r="E26" i="20"/>
  <c r="S26" i="20" s="1"/>
  <c r="F26" i="20"/>
  <c r="H26" i="20"/>
  <c r="Q26" i="20"/>
  <c r="C27" i="20"/>
  <c r="E27" i="20"/>
  <c r="O27" i="20" s="1"/>
  <c r="F27" i="20"/>
  <c r="Q27" i="20" s="1"/>
  <c r="H27" i="20"/>
  <c r="I27" i="20"/>
  <c r="K27" i="20"/>
  <c r="C16" i="20"/>
  <c r="F16" i="20"/>
  <c r="I16" i="20"/>
  <c r="L16" i="20"/>
  <c r="O17" i="20"/>
  <c r="Q17" i="20"/>
  <c r="S17" i="20"/>
  <c r="T17" i="20"/>
  <c r="C18" i="20"/>
  <c r="O18" i="20" s="1"/>
  <c r="E18" i="20"/>
  <c r="S18" i="20"/>
  <c r="C19" i="20"/>
  <c r="E19" i="20"/>
  <c r="F19" i="20"/>
  <c r="H19" i="20"/>
  <c r="Q19" i="20"/>
  <c r="C20" i="20"/>
  <c r="E20" i="20"/>
  <c r="F20" i="20"/>
  <c r="H20" i="20"/>
  <c r="I20" i="20"/>
  <c r="K20" i="20"/>
  <c r="C9" i="20"/>
  <c r="F9" i="20"/>
  <c r="I9" i="20"/>
  <c r="L9" i="20"/>
  <c r="O10" i="20"/>
  <c r="Q10" i="20"/>
  <c r="T10" i="20" s="1"/>
  <c r="S10" i="20"/>
  <c r="C11" i="20"/>
  <c r="O11" i="20" s="1"/>
  <c r="E11" i="20"/>
  <c r="S11" i="20" s="1"/>
  <c r="C12" i="20"/>
  <c r="E12" i="20"/>
  <c r="F12" i="20"/>
  <c r="Q12" i="20" s="1"/>
  <c r="H12" i="20"/>
  <c r="C13" i="20"/>
  <c r="E13" i="20"/>
  <c r="F13" i="20"/>
  <c r="H13" i="20"/>
  <c r="I13" i="20"/>
  <c r="K13" i="20"/>
  <c r="C23" i="3"/>
  <c r="F23" i="3"/>
  <c r="I23" i="3"/>
  <c r="L23" i="3"/>
  <c r="O24" i="3"/>
  <c r="Q24" i="3"/>
  <c r="S24" i="3"/>
  <c r="T24" i="3"/>
  <c r="C25" i="3"/>
  <c r="E25" i="3"/>
  <c r="O25" i="3"/>
  <c r="Q25" i="3"/>
  <c r="T25" i="3" s="1"/>
  <c r="S25" i="3"/>
  <c r="C26" i="3"/>
  <c r="E26" i="3"/>
  <c r="S26" i="3" s="1"/>
  <c r="F26" i="3"/>
  <c r="H26" i="3"/>
  <c r="Q26" i="3"/>
  <c r="C27" i="3"/>
  <c r="O27" i="3" s="1"/>
  <c r="E27" i="3"/>
  <c r="S27" i="3" s="1"/>
  <c r="F27" i="3"/>
  <c r="H27" i="3"/>
  <c r="I27" i="3"/>
  <c r="K27" i="3"/>
  <c r="C16" i="3"/>
  <c r="F16" i="3"/>
  <c r="I16" i="3"/>
  <c r="L16" i="3"/>
  <c r="O17" i="3"/>
  <c r="Q17" i="3"/>
  <c r="S17" i="3"/>
  <c r="T17" i="3"/>
  <c r="C18" i="3"/>
  <c r="O18" i="3" s="1"/>
  <c r="E18" i="3"/>
  <c r="Q18" i="3"/>
  <c r="S18" i="3"/>
  <c r="C19" i="3"/>
  <c r="E19" i="3"/>
  <c r="F19" i="3"/>
  <c r="Q19" i="3" s="1"/>
  <c r="H19" i="3"/>
  <c r="C20" i="3"/>
  <c r="E20" i="3"/>
  <c r="F20" i="3"/>
  <c r="Q20" i="3" s="1"/>
  <c r="H20" i="3"/>
  <c r="I20" i="3"/>
  <c r="K20" i="3"/>
  <c r="C9" i="3"/>
  <c r="F9" i="3"/>
  <c r="I9" i="3"/>
  <c r="L9" i="3"/>
  <c r="O10" i="3"/>
  <c r="Q10" i="3"/>
  <c r="S10" i="3"/>
  <c r="T10" i="3"/>
  <c r="C11" i="3"/>
  <c r="O11" i="3" s="1"/>
  <c r="E11" i="3"/>
  <c r="S11" i="3"/>
  <c r="C12" i="3"/>
  <c r="E12" i="3"/>
  <c r="F12" i="3"/>
  <c r="H12" i="3"/>
  <c r="C13" i="3"/>
  <c r="E13" i="3"/>
  <c r="F13" i="3"/>
  <c r="H13" i="3"/>
  <c r="I13" i="3"/>
  <c r="K13" i="3"/>
  <c r="C18" i="7"/>
  <c r="F18" i="7"/>
  <c r="I18" i="7"/>
  <c r="L18" i="7"/>
  <c r="O18" i="7"/>
  <c r="R19" i="7"/>
  <c r="T19" i="7"/>
  <c r="W19" i="7" s="1"/>
  <c r="V19" i="7"/>
  <c r="C20" i="7"/>
  <c r="T20" i="7" s="1"/>
  <c r="W20" i="7" s="1"/>
  <c r="E20" i="7"/>
  <c r="R20" i="7"/>
  <c r="V20" i="7"/>
  <c r="C21" i="7"/>
  <c r="T21" i="7" s="1"/>
  <c r="W21" i="7" s="1"/>
  <c r="E21" i="7"/>
  <c r="F21" i="7"/>
  <c r="H21" i="7"/>
  <c r="R21" i="7"/>
  <c r="V21" i="7"/>
  <c r="C22" i="7"/>
  <c r="R22" i="7" s="1"/>
  <c r="E22" i="7"/>
  <c r="F22" i="7"/>
  <c r="H22" i="7"/>
  <c r="I22" i="7"/>
  <c r="K22" i="7"/>
  <c r="V22" i="7"/>
  <c r="C23" i="7"/>
  <c r="T23" i="7" s="1"/>
  <c r="W23" i="7" s="1"/>
  <c r="E23" i="7"/>
  <c r="F23" i="7"/>
  <c r="R23" i="7" s="1"/>
  <c r="H23" i="7"/>
  <c r="I23" i="7"/>
  <c r="K23" i="7"/>
  <c r="L23" i="7"/>
  <c r="N23" i="7"/>
  <c r="V23" i="7"/>
  <c r="C10" i="7"/>
  <c r="F10" i="7"/>
  <c r="I10" i="7"/>
  <c r="L10" i="7"/>
  <c r="O10" i="7"/>
  <c r="R11" i="7"/>
  <c r="T11" i="7"/>
  <c r="W11" i="7" s="1"/>
  <c r="V11" i="7"/>
  <c r="C12" i="7"/>
  <c r="T12" i="7" s="1"/>
  <c r="E12" i="7"/>
  <c r="V12" i="7" s="1"/>
  <c r="R12" i="7"/>
  <c r="C13" i="7"/>
  <c r="E13" i="7"/>
  <c r="R13" i="7" s="1"/>
  <c r="F13" i="7"/>
  <c r="H13" i="7"/>
  <c r="V13" i="7" s="1"/>
  <c r="C14" i="7"/>
  <c r="E14" i="7"/>
  <c r="F14" i="7"/>
  <c r="H14" i="7"/>
  <c r="I14" i="7"/>
  <c r="K14" i="7"/>
  <c r="V14" i="7"/>
  <c r="C15" i="7"/>
  <c r="E15" i="7"/>
  <c r="F15" i="7"/>
  <c r="H15" i="7"/>
  <c r="V15" i="7" s="1"/>
  <c r="I15" i="7"/>
  <c r="K15" i="7"/>
  <c r="L15" i="7"/>
  <c r="N15" i="7"/>
  <c r="C23" i="31"/>
  <c r="F23" i="31"/>
  <c r="I23" i="31"/>
  <c r="L23" i="31"/>
  <c r="O24" i="31"/>
  <c r="Q24" i="31"/>
  <c r="T24" i="31" s="1"/>
  <c r="S24" i="31"/>
  <c r="C25" i="31"/>
  <c r="Q25" i="31" s="1"/>
  <c r="E25" i="31"/>
  <c r="C26" i="31"/>
  <c r="E26" i="31"/>
  <c r="S26" i="31" s="1"/>
  <c r="F26" i="31"/>
  <c r="H26" i="31"/>
  <c r="Q26" i="31"/>
  <c r="C27" i="31"/>
  <c r="E27" i="31"/>
  <c r="F27" i="31"/>
  <c r="H27" i="31"/>
  <c r="I27" i="31"/>
  <c r="K27" i="31"/>
  <c r="C16" i="31"/>
  <c r="F16" i="31"/>
  <c r="I16" i="31"/>
  <c r="L16" i="31"/>
  <c r="O17" i="31"/>
  <c r="Q17" i="31"/>
  <c r="S17" i="31"/>
  <c r="C18" i="31"/>
  <c r="Q18" i="31" s="1"/>
  <c r="E18" i="31"/>
  <c r="S18" i="31"/>
  <c r="C19" i="31"/>
  <c r="E19" i="31"/>
  <c r="S19" i="31" s="1"/>
  <c r="F19" i="31"/>
  <c r="Q19" i="31" s="1"/>
  <c r="H19" i="31"/>
  <c r="C20" i="31"/>
  <c r="E20" i="31"/>
  <c r="F20" i="31"/>
  <c r="H20" i="31"/>
  <c r="I20" i="31"/>
  <c r="K20" i="31"/>
  <c r="C9" i="31"/>
  <c r="F9" i="31"/>
  <c r="I9" i="31"/>
  <c r="L9" i="31"/>
  <c r="O10" i="31"/>
  <c r="Q10" i="31"/>
  <c r="S10" i="31"/>
  <c r="C11" i="31"/>
  <c r="Q11" i="31" s="1"/>
  <c r="E11" i="31"/>
  <c r="C12" i="31"/>
  <c r="E12" i="31"/>
  <c r="F12" i="31"/>
  <c r="H12" i="31"/>
  <c r="C13" i="31"/>
  <c r="E13" i="31"/>
  <c r="F13" i="31"/>
  <c r="H13" i="31"/>
  <c r="I13" i="31"/>
  <c r="K13" i="31"/>
  <c r="C20" i="29"/>
  <c r="F20" i="29"/>
  <c r="I20" i="29"/>
  <c r="L21" i="29"/>
  <c r="N21" i="29"/>
  <c r="Q21" i="29" s="1"/>
  <c r="P21" i="29"/>
  <c r="C22" i="29"/>
  <c r="N22" i="29" s="1"/>
  <c r="E22" i="29"/>
  <c r="L22" i="29" s="1"/>
  <c r="C23" i="29"/>
  <c r="N23" i="29" s="1"/>
  <c r="E23" i="29"/>
  <c r="F23" i="29"/>
  <c r="H23" i="29"/>
  <c r="L23" i="29" s="1"/>
  <c r="C26" i="29"/>
  <c r="F26" i="29"/>
  <c r="I26" i="29"/>
  <c r="L27" i="29"/>
  <c r="N27" i="29"/>
  <c r="Q27" i="29" s="1"/>
  <c r="P27" i="29"/>
  <c r="C28" i="29"/>
  <c r="L28" i="29" s="1"/>
  <c r="E28" i="29"/>
  <c r="P28" i="29"/>
  <c r="C29" i="29"/>
  <c r="E29" i="29"/>
  <c r="L29" i="29" s="1"/>
  <c r="F29" i="29"/>
  <c r="N29" i="29" s="1"/>
  <c r="Q29" i="29" s="1"/>
  <c r="H29" i="29"/>
  <c r="P29" i="29"/>
  <c r="K6" i="40"/>
  <c r="I6" i="40"/>
  <c r="H6" i="40"/>
  <c r="F6" i="40"/>
  <c r="E6" i="40"/>
  <c r="C6" i="40"/>
  <c r="H5" i="40"/>
  <c r="F5" i="40"/>
  <c r="E5" i="40"/>
  <c r="C5" i="40"/>
  <c r="E4" i="40"/>
  <c r="S4" i="40" s="1"/>
  <c r="C4" i="40"/>
  <c r="Q4" i="40" s="1"/>
  <c r="S3" i="40"/>
  <c r="Q3" i="40"/>
  <c r="O3" i="40"/>
  <c r="L2" i="40"/>
  <c r="I2" i="40"/>
  <c r="F2" i="40"/>
  <c r="C2" i="40"/>
  <c r="K6" i="35"/>
  <c r="I6" i="35"/>
  <c r="H6" i="35"/>
  <c r="F6" i="35"/>
  <c r="E6" i="35"/>
  <c r="C6" i="35"/>
  <c r="H5" i="35"/>
  <c r="F5" i="35"/>
  <c r="E5" i="35"/>
  <c r="C5" i="35"/>
  <c r="E4" i="35"/>
  <c r="S4" i="35" s="1"/>
  <c r="C4" i="35"/>
  <c r="Q4" i="35" s="1"/>
  <c r="S3" i="35"/>
  <c r="Q3" i="35"/>
  <c r="O3" i="35"/>
  <c r="L2" i="35"/>
  <c r="I2" i="35"/>
  <c r="F2" i="35"/>
  <c r="C2" i="35"/>
  <c r="K6" i="31"/>
  <c r="I6" i="31"/>
  <c r="H6" i="31"/>
  <c r="F6" i="31"/>
  <c r="E6" i="31"/>
  <c r="C6" i="31"/>
  <c r="H5" i="31"/>
  <c r="F5" i="31"/>
  <c r="Q5" i="31" s="1"/>
  <c r="E5" i="31"/>
  <c r="C5" i="31"/>
  <c r="E4" i="31"/>
  <c r="S4" i="31" s="1"/>
  <c r="C4" i="31"/>
  <c r="Q4" i="31" s="1"/>
  <c r="S3" i="31"/>
  <c r="Q3" i="31"/>
  <c r="O3" i="31"/>
  <c r="L2" i="31"/>
  <c r="I2" i="31"/>
  <c r="F2" i="31"/>
  <c r="C2" i="31"/>
  <c r="H17" i="29"/>
  <c r="F17" i="29"/>
  <c r="E17" i="29"/>
  <c r="C17" i="29"/>
  <c r="E16" i="29"/>
  <c r="P16" i="29" s="1"/>
  <c r="C16" i="29"/>
  <c r="N16" i="29" s="1"/>
  <c r="P15" i="29"/>
  <c r="N15" i="29"/>
  <c r="L15" i="29"/>
  <c r="I14" i="29"/>
  <c r="F14" i="29"/>
  <c r="C14" i="29"/>
  <c r="H11" i="29"/>
  <c r="F11" i="29"/>
  <c r="E11" i="29"/>
  <c r="P11" i="29" s="1"/>
  <c r="C11" i="29"/>
  <c r="E10" i="29"/>
  <c r="L10" i="29" s="1"/>
  <c r="C10" i="29"/>
  <c r="N10" i="29" s="1"/>
  <c r="P9" i="29"/>
  <c r="N9" i="29"/>
  <c r="L9" i="29"/>
  <c r="I8" i="29"/>
  <c r="F8" i="29"/>
  <c r="C8" i="29"/>
  <c r="H5" i="29"/>
  <c r="F5" i="29"/>
  <c r="E5" i="29"/>
  <c r="C5" i="29"/>
  <c r="E4" i="29"/>
  <c r="P4" i="29" s="1"/>
  <c r="C4" i="29"/>
  <c r="N4" i="29" s="1"/>
  <c r="P3" i="29"/>
  <c r="N3" i="29"/>
  <c r="L3" i="29"/>
  <c r="I2" i="29"/>
  <c r="F2" i="29"/>
  <c r="C2" i="29"/>
  <c r="H17" i="24"/>
  <c r="F17" i="24"/>
  <c r="E17" i="24"/>
  <c r="C17" i="24"/>
  <c r="E16" i="24"/>
  <c r="P16" i="24" s="1"/>
  <c r="C16" i="24"/>
  <c r="N16" i="24" s="1"/>
  <c r="P15" i="24"/>
  <c r="N15" i="24"/>
  <c r="L15" i="24"/>
  <c r="I14" i="24"/>
  <c r="F14" i="24"/>
  <c r="C14" i="24"/>
  <c r="H11" i="24"/>
  <c r="F11" i="24"/>
  <c r="E11" i="24"/>
  <c r="C11" i="24"/>
  <c r="E10" i="24"/>
  <c r="C10" i="24"/>
  <c r="N10" i="24" s="1"/>
  <c r="P9" i="24"/>
  <c r="N9" i="24"/>
  <c r="L9" i="24"/>
  <c r="I8" i="24"/>
  <c r="F8" i="24"/>
  <c r="C8" i="24"/>
  <c r="H5" i="24"/>
  <c r="F5" i="24"/>
  <c r="E5" i="24"/>
  <c r="C5" i="24"/>
  <c r="E4" i="24"/>
  <c r="P4" i="24" s="1"/>
  <c r="C4" i="24"/>
  <c r="N4" i="24" s="1"/>
  <c r="P3" i="24"/>
  <c r="N3" i="24"/>
  <c r="L3" i="24"/>
  <c r="I2" i="24"/>
  <c r="F2" i="24"/>
  <c r="C2" i="24"/>
  <c r="Q28" i="24" l="1"/>
  <c r="Q29" i="24"/>
  <c r="R13" i="15"/>
  <c r="W12" i="15"/>
  <c r="T22" i="15"/>
  <c r="W22" i="15" s="1"/>
  <c r="T15" i="15"/>
  <c r="W15" i="15" s="1"/>
  <c r="V14" i="15"/>
  <c r="V15" i="15"/>
  <c r="T14" i="15"/>
  <c r="R12" i="15"/>
  <c r="S27" i="35"/>
  <c r="O11" i="35"/>
  <c r="Q19" i="35"/>
  <c r="Q18" i="35"/>
  <c r="O27" i="35"/>
  <c r="S26" i="35"/>
  <c r="T26" i="35" s="1"/>
  <c r="S34" i="35"/>
  <c r="T34" i="35" s="1"/>
  <c r="O33" i="35"/>
  <c r="O20" i="35"/>
  <c r="O26" i="35"/>
  <c r="Q11" i="35"/>
  <c r="T11" i="35" s="1"/>
  <c r="Q20" i="35"/>
  <c r="S19" i="35"/>
  <c r="Q27" i="35"/>
  <c r="T27" i="35" s="1"/>
  <c r="T18" i="35"/>
  <c r="S5" i="35"/>
  <c r="S13" i="35"/>
  <c r="S20" i="35"/>
  <c r="T20" i="35" s="1"/>
  <c r="O19" i="35"/>
  <c r="O13" i="35"/>
  <c r="S12" i="35"/>
  <c r="T12" i="35"/>
  <c r="O12" i="35"/>
  <c r="Q13" i="35"/>
  <c r="O11" i="40"/>
  <c r="O27" i="40"/>
  <c r="O33" i="40"/>
  <c r="S27" i="40"/>
  <c r="Q34" i="40"/>
  <c r="T34" i="40" s="1"/>
  <c r="T26" i="40"/>
  <c r="Q11" i="40"/>
  <c r="T11" i="40" s="1"/>
  <c r="S20" i="40"/>
  <c r="O26" i="40"/>
  <c r="Q5" i="40"/>
  <c r="Q12" i="40"/>
  <c r="T12" i="40" s="1"/>
  <c r="O20" i="40"/>
  <c r="S19" i="40"/>
  <c r="T19" i="40" s="1"/>
  <c r="Q27" i="40"/>
  <c r="S12" i="40"/>
  <c r="S13" i="40"/>
  <c r="O13" i="40"/>
  <c r="O19" i="40"/>
  <c r="Q20" i="40"/>
  <c r="T20" i="40" s="1"/>
  <c r="O12" i="40"/>
  <c r="Q13" i="40"/>
  <c r="S5" i="40"/>
  <c r="T5" i="40" s="1"/>
  <c r="T15" i="1"/>
  <c r="W15" i="1" s="1"/>
  <c r="T22" i="1"/>
  <c r="W22" i="1" s="1"/>
  <c r="T13" i="1"/>
  <c r="W13" i="1" s="1"/>
  <c r="W12" i="1"/>
  <c r="R15" i="1"/>
  <c r="T14" i="1"/>
  <c r="W14" i="1" s="1"/>
  <c r="L29" i="24"/>
  <c r="N22" i="24"/>
  <c r="Q22" i="24" s="1"/>
  <c r="N5" i="24"/>
  <c r="Q9" i="24"/>
  <c r="Q15" i="24"/>
  <c r="N17" i="24"/>
  <c r="Q17" i="24" s="1"/>
  <c r="P17" i="24"/>
  <c r="T15" i="13"/>
  <c r="W15" i="13" s="1"/>
  <c r="T22" i="13"/>
  <c r="W22" i="13" s="1"/>
  <c r="R14" i="13"/>
  <c r="T13" i="13"/>
  <c r="W13" i="13" s="1"/>
  <c r="W12" i="13"/>
  <c r="R15" i="13"/>
  <c r="T14" i="13"/>
  <c r="W14" i="13" s="1"/>
  <c r="T26" i="20"/>
  <c r="O20" i="20"/>
  <c r="Q18" i="20"/>
  <c r="T18" i="20" s="1"/>
  <c r="S27" i="20"/>
  <c r="T27" i="20" s="1"/>
  <c r="O26" i="20"/>
  <c r="Q11" i="20"/>
  <c r="T11" i="20" s="1"/>
  <c r="Q20" i="20"/>
  <c r="S19" i="20"/>
  <c r="T19" i="20"/>
  <c r="S13" i="20"/>
  <c r="S20" i="20"/>
  <c r="T20" i="20" s="1"/>
  <c r="O19" i="20"/>
  <c r="O13" i="20"/>
  <c r="S12" i="20"/>
  <c r="T12" i="20" s="1"/>
  <c r="O12" i="20"/>
  <c r="Q13" i="20"/>
  <c r="T26" i="3"/>
  <c r="T18" i="3"/>
  <c r="O26" i="3"/>
  <c r="Q12" i="3"/>
  <c r="Q11" i="3"/>
  <c r="T11" i="3" s="1"/>
  <c r="S19" i="3"/>
  <c r="T19" i="3" s="1"/>
  <c r="Q27" i="3"/>
  <c r="T27" i="3" s="1"/>
  <c r="O20" i="3"/>
  <c r="S13" i="3"/>
  <c r="O13" i="3"/>
  <c r="S12" i="3"/>
  <c r="T12" i="3" s="1"/>
  <c r="S20" i="3"/>
  <c r="T20" i="3" s="1"/>
  <c r="O19" i="3"/>
  <c r="O12" i="3"/>
  <c r="Q13" i="3"/>
  <c r="T13" i="3" s="1"/>
  <c r="T15" i="7"/>
  <c r="W15" i="7" s="1"/>
  <c r="T22" i="7"/>
  <c r="W22" i="7" s="1"/>
  <c r="R15" i="7"/>
  <c r="R14" i="7"/>
  <c r="T13" i="7"/>
  <c r="W13" i="7" s="1"/>
  <c r="W12" i="7"/>
  <c r="T14" i="7"/>
  <c r="W14" i="7" s="1"/>
  <c r="O27" i="31"/>
  <c r="S27" i="31"/>
  <c r="O25" i="31"/>
  <c r="S25" i="31"/>
  <c r="T25" i="31" s="1"/>
  <c r="T17" i="31"/>
  <c r="O18" i="31"/>
  <c r="T18" i="31"/>
  <c r="Q13" i="31"/>
  <c r="T26" i="31"/>
  <c r="O20" i="31"/>
  <c r="Q27" i="31"/>
  <c r="S20" i="31"/>
  <c r="O26" i="31"/>
  <c r="T19" i="31"/>
  <c r="O19" i="31"/>
  <c r="O13" i="31"/>
  <c r="Q12" i="31"/>
  <c r="T10" i="31"/>
  <c r="Q20" i="31"/>
  <c r="S13" i="31"/>
  <c r="T13" i="31" s="1"/>
  <c r="O12" i="31"/>
  <c r="O11" i="31"/>
  <c r="S12" i="31"/>
  <c r="S11" i="31"/>
  <c r="T11" i="31" s="1"/>
  <c r="N5" i="29"/>
  <c r="N28" i="29"/>
  <c r="Q28" i="29" s="1"/>
  <c r="P23" i="29"/>
  <c r="Q23" i="29" s="1"/>
  <c r="P22" i="29"/>
  <c r="Q22" i="29" s="1"/>
  <c r="N11" i="29"/>
  <c r="N17" i="29"/>
  <c r="Q17" i="29" s="1"/>
  <c r="S5" i="31"/>
  <c r="T5" i="31" s="1"/>
  <c r="O6" i="40"/>
  <c r="T3" i="40"/>
  <c r="Q6" i="40"/>
  <c r="S6" i="40"/>
  <c r="O5" i="40"/>
  <c r="T4" i="40"/>
  <c r="Q5" i="35"/>
  <c r="T5" i="35" s="1"/>
  <c r="T4" i="35"/>
  <c r="Q6" i="35"/>
  <c r="S6" i="35"/>
  <c r="T3" i="35"/>
  <c r="O6" i="35"/>
  <c r="L16" i="29"/>
  <c r="Q16" i="29"/>
  <c r="Q15" i="29"/>
  <c r="P17" i="29"/>
  <c r="Q9" i="29"/>
  <c r="L11" i="29"/>
  <c r="Q4" i="29"/>
  <c r="Q3" i="29"/>
  <c r="P5" i="29"/>
  <c r="Q5" i="29" s="1"/>
  <c r="O4" i="40"/>
  <c r="O4" i="35"/>
  <c r="O5" i="35"/>
  <c r="T3" i="31"/>
  <c r="O5" i="31"/>
  <c r="S6" i="31"/>
  <c r="O6" i="31"/>
  <c r="T4" i="31"/>
  <c r="Q6" i="31"/>
  <c r="O4" i="31"/>
  <c r="Q3" i="24"/>
  <c r="P5" i="24"/>
  <c r="Q5" i="24" s="1"/>
  <c r="N11" i="24"/>
  <c r="L16" i="24"/>
  <c r="Q16" i="24"/>
  <c r="L10" i="24"/>
  <c r="Q4" i="24"/>
  <c r="L11" i="24"/>
  <c r="P11" i="24"/>
  <c r="L5" i="24"/>
  <c r="Q11" i="29"/>
  <c r="L17" i="29"/>
  <c r="P10" i="29"/>
  <c r="Q10" i="29" s="1"/>
  <c r="L4" i="29"/>
  <c r="L5" i="29"/>
  <c r="Q11" i="24"/>
  <c r="L17" i="24"/>
  <c r="P10" i="24"/>
  <c r="Q10" i="24" s="1"/>
  <c r="L4" i="24"/>
  <c r="K6" i="20"/>
  <c r="I6" i="20"/>
  <c r="H6" i="20"/>
  <c r="F6" i="20"/>
  <c r="E6" i="20"/>
  <c r="C6" i="20"/>
  <c r="H5" i="20"/>
  <c r="F5" i="20"/>
  <c r="E5" i="20"/>
  <c r="C5" i="20"/>
  <c r="E4" i="20"/>
  <c r="S4" i="20" s="1"/>
  <c r="C4" i="20"/>
  <c r="S3" i="20"/>
  <c r="Q3" i="20"/>
  <c r="O3" i="20"/>
  <c r="L2" i="20"/>
  <c r="I2" i="20"/>
  <c r="F2" i="20"/>
  <c r="C2" i="20"/>
  <c r="N7" i="15"/>
  <c r="L7" i="15"/>
  <c r="K7" i="15"/>
  <c r="I7" i="15"/>
  <c r="H7" i="15"/>
  <c r="F7" i="15"/>
  <c r="E7" i="15"/>
  <c r="C7" i="15"/>
  <c r="K6" i="15"/>
  <c r="I6" i="15"/>
  <c r="H6" i="15"/>
  <c r="F6" i="15"/>
  <c r="E6" i="15"/>
  <c r="C6" i="15"/>
  <c r="H5" i="15"/>
  <c r="F5" i="15"/>
  <c r="E5" i="15"/>
  <c r="C5" i="15"/>
  <c r="V4" i="15"/>
  <c r="E4" i="15"/>
  <c r="C4" i="15"/>
  <c r="T4" i="15" s="1"/>
  <c r="V3" i="15"/>
  <c r="T3" i="15"/>
  <c r="R3" i="15"/>
  <c r="O2" i="15"/>
  <c r="L2" i="15"/>
  <c r="I2" i="15"/>
  <c r="F2" i="15"/>
  <c r="C2" i="15"/>
  <c r="Q8" i="14"/>
  <c r="O8" i="14"/>
  <c r="N8" i="14"/>
  <c r="L8" i="14"/>
  <c r="K8" i="14"/>
  <c r="I8" i="14"/>
  <c r="H8" i="14"/>
  <c r="F8" i="14"/>
  <c r="E8" i="14"/>
  <c r="C8" i="14"/>
  <c r="N7" i="14"/>
  <c r="L7" i="14"/>
  <c r="K7" i="14"/>
  <c r="I7" i="14"/>
  <c r="H7" i="14"/>
  <c r="F7" i="14"/>
  <c r="E7" i="14"/>
  <c r="C7" i="14"/>
  <c r="K6" i="14"/>
  <c r="I6" i="14"/>
  <c r="H6" i="14"/>
  <c r="F6" i="14"/>
  <c r="E6" i="14"/>
  <c r="C6" i="14"/>
  <c r="W6" i="14" s="1"/>
  <c r="H5" i="14"/>
  <c r="F5" i="14"/>
  <c r="E5" i="14"/>
  <c r="Y5" i="14" s="1"/>
  <c r="C5" i="14"/>
  <c r="W5" i="14" s="1"/>
  <c r="E4" i="14"/>
  <c r="Y4" i="14" s="1"/>
  <c r="C4" i="14"/>
  <c r="W4" i="14" s="1"/>
  <c r="Y3" i="14"/>
  <c r="W3" i="14"/>
  <c r="U3" i="14"/>
  <c r="R2" i="14"/>
  <c r="O2" i="14"/>
  <c r="L2" i="14"/>
  <c r="I2" i="14"/>
  <c r="F2" i="14"/>
  <c r="C2" i="14"/>
  <c r="N7" i="13"/>
  <c r="L7" i="13"/>
  <c r="K7" i="13"/>
  <c r="I7" i="13"/>
  <c r="H7" i="13"/>
  <c r="F7" i="13"/>
  <c r="E7" i="13"/>
  <c r="C7" i="13"/>
  <c r="K6" i="13"/>
  <c r="I6" i="13"/>
  <c r="H6" i="13"/>
  <c r="F6" i="13"/>
  <c r="E6" i="13"/>
  <c r="C6" i="13"/>
  <c r="H5" i="13"/>
  <c r="F5" i="13"/>
  <c r="E5" i="13"/>
  <c r="V5" i="13" s="1"/>
  <c r="C5" i="13"/>
  <c r="E4" i="13"/>
  <c r="V4" i="13" s="1"/>
  <c r="C4" i="13"/>
  <c r="T4" i="13" s="1"/>
  <c r="V3" i="13"/>
  <c r="T3" i="13"/>
  <c r="R3" i="13"/>
  <c r="O2" i="13"/>
  <c r="L2" i="13"/>
  <c r="I2" i="13"/>
  <c r="F2" i="13"/>
  <c r="C2" i="13"/>
  <c r="N7" i="7"/>
  <c r="L7" i="7"/>
  <c r="K7" i="7"/>
  <c r="I7" i="7"/>
  <c r="H7" i="7"/>
  <c r="F7" i="7"/>
  <c r="E7" i="7"/>
  <c r="C7" i="7"/>
  <c r="K6" i="7"/>
  <c r="I6" i="7"/>
  <c r="H6" i="7"/>
  <c r="F6" i="7"/>
  <c r="E6" i="7"/>
  <c r="C6" i="7"/>
  <c r="H5" i="7"/>
  <c r="V5" i="7" s="1"/>
  <c r="F5" i="7"/>
  <c r="E5" i="7"/>
  <c r="C5" i="7"/>
  <c r="T5" i="7" s="1"/>
  <c r="E4" i="7"/>
  <c r="V4" i="7" s="1"/>
  <c r="C4" i="7"/>
  <c r="T4" i="7" s="1"/>
  <c r="V3" i="7"/>
  <c r="T3" i="7"/>
  <c r="R3" i="7"/>
  <c r="O2" i="7"/>
  <c r="L2" i="7"/>
  <c r="I2" i="7"/>
  <c r="F2" i="7"/>
  <c r="C2" i="7"/>
  <c r="K6" i="3"/>
  <c r="I6" i="3"/>
  <c r="H6" i="3"/>
  <c r="F6" i="3"/>
  <c r="E6" i="3"/>
  <c r="C6" i="3"/>
  <c r="H5" i="3"/>
  <c r="F5" i="3"/>
  <c r="E5" i="3"/>
  <c r="C5" i="3"/>
  <c r="E4" i="3"/>
  <c r="S4" i="3" s="1"/>
  <c r="C4" i="3"/>
  <c r="Q4" i="3" s="1"/>
  <c r="S3" i="3"/>
  <c r="Q3" i="3"/>
  <c r="O3" i="3"/>
  <c r="L2" i="3"/>
  <c r="I2" i="3"/>
  <c r="F2" i="3"/>
  <c r="C2" i="3"/>
  <c r="Q8" i="2"/>
  <c r="O8" i="2"/>
  <c r="N8" i="2"/>
  <c r="L8" i="2"/>
  <c r="K8" i="2"/>
  <c r="I8" i="2"/>
  <c r="H8" i="2"/>
  <c r="F8" i="2"/>
  <c r="E8" i="2"/>
  <c r="C8" i="2"/>
  <c r="N7" i="2"/>
  <c r="L7" i="2"/>
  <c r="K7" i="2"/>
  <c r="I7" i="2"/>
  <c r="H7" i="2"/>
  <c r="F7" i="2"/>
  <c r="E7" i="2"/>
  <c r="Y7" i="2" s="1"/>
  <c r="C7" i="2"/>
  <c r="K6" i="2"/>
  <c r="I6" i="2"/>
  <c r="H6" i="2"/>
  <c r="F6" i="2"/>
  <c r="E6" i="2"/>
  <c r="C6" i="2"/>
  <c r="W6" i="2" s="1"/>
  <c r="H5" i="2"/>
  <c r="F5" i="2"/>
  <c r="E5" i="2"/>
  <c r="Y5" i="2" s="1"/>
  <c r="C5" i="2"/>
  <c r="W4" i="2"/>
  <c r="E4" i="2"/>
  <c r="Y4" i="2" s="1"/>
  <c r="C4" i="2"/>
  <c r="Y3" i="2"/>
  <c r="W3" i="2"/>
  <c r="U3" i="2"/>
  <c r="R2" i="2"/>
  <c r="O2" i="2"/>
  <c r="L2" i="2"/>
  <c r="I2" i="2"/>
  <c r="F2" i="2"/>
  <c r="C2" i="2"/>
  <c r="W14" i="15" l="1"/>
  <c r="V5" i="15"/>
  <c r="T19" i="35"/>
  <c r="T13" i="35"/>
  <c r="T6" i="35"/>
  <c r="T27" i="40"/>
  <c r="T13" i="40"/>
  <c r="T6" i="13"/>
  <c r="S5" i="20"/>
  <c r="S6" i="20"/>
  <c r="T13" i="20"/>
  <c r="S6" i="3"/>
  <c r="T27" i="31"/>
  <c r="T12" i="31"/>
  <c r="T20" i="31"/>
  <c r="T6" i="31"/>
  <c r="T6" i="40"/>
  <c r="Q6" i="20"/>
  <c r="T6" i="20" s="1"/>
  <c r="O4" i="20"/>
  <c r="Y7" i="14"/>
  <c r="Y6" i="14"/>
  <c r="T5" i="15"/>
  <c r="W5" i="15" s="1"/>
  <c r="W4" i="15"/>
  <c r="Y6" i="2"/>
  <c r="Z6" i="2" s="1"/>
  <c r="W5" i="2"/>
  <c r="Z5" i="2" s="1"/>
  <c r="W8" i="2"/>
  <c r="T6" i="7"/>
  <c r="R6" i="7"/>
  <c r="W5" i="7"/>
  <c r="T7" i="7"/>
  <c r="Z5" i="14"/>
  <c r="W8" i="14"/>
  <c r="Y8" i="14"/>
  <c r="W3" i="15"/>
  <c r="T5" i="13"/>
  <c r="R6" i="13"/>
  <c r="Q4" i="20"/>
  <c r="T4" i="20" s="1"/>
  <c r="Q5" i="20"/>
  <c r="T5" i="20" s="1"/>
  <c r="O5" i="20"/>
  <c r="T3" i="20"/>
  <c r="U4" i="2"/>
  <c r="Y8" i="2"/>
  <c r="U8" i="2"/>
  <c r="W7" i="2"/>
  <c r="Z7" i="2" s="1"/>
  <c r="Z4" i="2"/>
  <c r="Z3" i="2"/>
  <c r="O6" i="20"/>
  <c r="U4" i="14"/>
  <c r="W7" i="14"/>
  <c r="Z4" i="14"/>
  <c r="W3" i="7"/>
  <c r="W4" i="7"/>
  <c r="V7" i="7"/>
  <c r="V6" i="7"/>
  <c r="T3" i="3"/>
  <c r="S5" i="3"/>
  <c r="W3" i="13"/>
  <c r="W5" i="13"/>
  <c r="V7" i="13"/>
  <c r="T7" i="15"/>
  <c r="V7" i="15"/>
  <c r="T6" i="15"/>
  <c r="V6" i="15"/>
  <c r="Z6" i="14"/>
  <c r="Z3" i="14"/>
  <c r="U8" i="14"/>
  <c r="Q6" i="3"/>
  <c r="T6" i="3" s="1"/>
  <c r="O6" i="3"/>
  <c r="Q5" i="3"/>
  <c r="T4" i="3"/>
  <c r="V6" i="13"/>
  <c r="W4" i="13"/>
  <c r="T7" i="13"/>
  <c r="R6" i="15"/>
  <c r="R7" i="15"/>
  <c r="R4" i="15"/>
  <c r="R5" i="15"/>
  <c r="U5" i="14"/>
  <c r="U6" i="14"/>
  <c r="U7" i="14"/>
  <c r="R7" i="13"/>
  <c r="R4" i="13"/>
  <c r="R5" i="13"/>
  <c r="R7" i="7"/>
  <c r="R4" i="7"/>
  <c r="R5" i="7"/>
  <c r="O4" i="3"/>
  <c r="O5" i="3"/>
  <c r="U6" i="2"/>
  <c r="U7" i="2"/>
  <c r="U5" i="2"/>
  <c r="N7" i="1"/>
  <c r="L7" i="1"/>
  <c r="K7" i="1"/>
  <c r="I7" i="1"/>
  <c r="H7" i="1"/>
  <c r="F7" i="1"/>
  <c r="E7" i="1"/>
  <c r="C7" i="1"/>
  <c r="K6" i="1"/>
  <c r="I6" i="1"/>
  <c r="H6" i="1"/>
  <c r="F6" i="1"/>
  <c r="E6" i="1"/>
  <c r="C6" i="1"/>
  <c r="T6" i="1" s="1"/>
  <c r="H5" i="1"/>
  <c r="F5" i="1"/>
  <c r="E5" i="1"/>
  <c r="C5" i="1"/>
  <c r="T5" i="1" s="1"/>
  <c r="E4" i="1"/>
  <c r="V4" i="1" s="1"/>
  <c r="C4" i="1"/>
  <c r="T4" i="1" s="1"/>
  <c r="V3" i="1"/>
  <c r="T3" i="1"/>
  <c r="R3" i="1"/>
  <c r="O2" i="1"/>
  <c r="L2" i="1"/>
  <c r="I2" i="1"/>
  <c r="F2" i="1"/>
  <c r="C2" i="1"/>
  <c r="W6" i="13" l="1"/>
  <c r="T5" i="3"/>
  <c r="Z7" i="14"/>
  <c r="V5" i="1"/>
  <c r="W5" i="1" s="1"/>
  <c r="V6" i="1"/>
  <c r="W6" i="1" s="1"/>
  <c r="Z8" i="2"/>
  <c r="W6" i="7"/>
  <c r="W7" i="7"/>
  <c r="Z8" i="14"/>
  <c r="W7" i="13"/>
  <c r="W3" i="1"/>
  <c r="W4" i="1"/>
  <c r="R4" i="1"/>
  <c r="V7" i="1"/>
  <c r="T7" i="1"/>
  <c r="W7" i="15"/>
  <c r="W6" i="15"/>
  <c r="R5" i="1"/>
  <c r="R7" i="1"/>
  <c r="R6" i="1"/>
  <c r="W7" i="1" l="1"/>
</calcChain>
</file>

<file path=xl/sharedStrings.xml><?xml version="1.0" encoding="utf-8"?>
<sst xmlns="http://schemas.openxmlformats.org/spreadsheetml/2006/main" count="1905" uniqueCount="169">
  <si>
    <t>1.</t>
  </si>
  <si>
    <t>2.</t>
  </si>
  <si>
    <t>3.</t>
  </si>
  <si>
    <t>4.</t>
  </si>
  <si>
    <t>5.</t>
  </si>
  <si>
    <t>BODY</t>
  </si>
  <si>
    <t>POŘADÍ</t>
  </si>
  <si>
    <t>MÍČE</t>
  </si>
  <si>
    <t>:</t>
  </si>
  <si>
    <t>6.</t>
  </si>
  <si>
    <t>Brušperk A</t>
  </si>
  <si>
    <t>St.město A</t>
  </si>
  <si>
    <t>Hnojník A</t>
  </si>
  <si>
    <t>Kozlovice A</t>
  </si>
  <si>
    <t>Metylovice A</t>
  </si>
  <si>
    <t>Brušperk B</t>
  </si>
  <si>
    <t>St. Město B</t>
  </si>
  <si>
    <t>Hnojník B</t>
  </si>
  <si>
    <t>Kozlovice B</t>
  </si>
  <si>
    <t>Raškovice A</t>
  </si>
  <si>
    <t>Polanka A</t>
  </si>
  <si>
    <t>7.ZŠ A</t>
  </si>
  <si>
    <t>Baška A</t>
  </si>
  <si>
    <t>Sviadnov A</t>
  </si>
  <si>
    <t>Sedliště A</t>
  </si>
  <si>
    <t>TJ Sokol FM A</t>
  </si>
  <si>
    <t>Valmez A</t>
  </si>
  <si>
    <t>Valmez B</t>
  </si>
  <si>
    <t>Frenštát A</t>
  </si>
  <si>
    <t>Valmez C</t>
  </si>
  <si>
    <t>8.ZŠ A</t>
  </si>
  <si>
    <t>RED volley A</t>
  </si>
  <si>
    <t>Střítěž A</t>
  </si>
  <si>
    <t>Rožnov A</t>
  </si>
  <si>
    <t>TJ Ostrava A</t>
  </si>
  <si>
    <t>TJ Sokol FM B</t>
  </si>
  <si>
    <t>Rožnov B</t>
  </si>
  <si>
    <t>Red Volley B</t>
  </si>
  <si>
    <t>Střítěž B</t>
  </si>
  <si>
    <t>TJ Ostrava B</t>
  </si>
  <si>
    <t>TJ Sokol FM C</t>
  </si>
  <si>
    <t>Střítěž C</t>
  </si>
  <si>
    <t>TJ Ostrava C</t>
  </si>
  <si>
    <t>Janovice kluci</t>
  </si>
  <si>
    <t>Metylovice B</t>
  </si>
  <si>
    <t>TJ Sokol FM D</t>
  </si>
  <si>
    <t>Palkovice A</t>
  </si>
  <si>
    <t>Green Volley A</t>
  </si>
  <si>
    <t>Janovice holky</t>
  </si>
  <si>
    <t>Polanka D</t>
  </si>
  <si>
    <t>Polanka B</t>
  </si>
  <si>
    <t>Polanka C</t>
  </si>
  <si>
    <t>Frenštát B</t>
  </si>
  <si>
    <t>Baška B</t>
  </si>
  <si>
    <t>Baška C</t>
  </si>
  <si>
    <t>Rožnov C</t>
  </si>
  <si>
    <t>5.ZŠ A</t>
  </si>
  <si>
    <t>Brušperk C</t>
  </si>
  <si>
    <t>Red Volley A</t>
  </si>
  <si>
    <t>A</t>
  </si>
  <si>
    <t>B</t>
  </si>
  <si>
    <t>C</t>
  </si>
  <si>
    <t>D</t>
  </si>
  <si>
    <t>Sokol FM A</t>
  </si>
  <si>
    <t>Z</t>
  </si>
  <si>
    <t>Y</t>
  </si>
  <si>
    <t>X</t>
  </si>
  <si>
    <t>W</t>
  </si>
  <si>
    <t>F1</t>
  </si>
  <si>
    <t>F2</t>
  </si>
  <si>
    <t>F3</t>
  </si>
  <si>
    <t>F4</t>
  </si>
  <si>
    <t>F5</t>
  </si>
  <si>
    <t>Staré Město A</t>
  </si>
  <si>
    <t>Staré Město B</t>
  </si>
  <si>
    <t>Sokol FM B</t>
  </si>
  <si>
    <t>7.</t>
  </si>
  <si>
    <t>8.</t>
  </si>
  <si>
    <t>9.</t>
  </si>
  <si>
    <t>10.</t>
  </si>
  <si>
    <t>11.</t>
  </si>
  <si>
    <t>15.</t>
  </si>
  <si>
    <t>12.</t>
  </si>
  <si>
    <t>13.</t>
  </si>
  <si>
    <t>14.</t>
  </si>
  <si>
    <t>16.</t>
  </si>
  <si>
    <t>MÍSTO:</t>
  </si>
  <si>
    <t>DATUM:</t>
  </si>
  <si>
    <t>POČET DĚTÍ:</t>
  </si>
  <si>
    <t>KATEGORIE:</t>
  </si>
  <si>
    <t>POČET KLUBŮ:</t>
  </si>
  <si>
    <t>POČET DRUŽSTEV:</t>
  </si>
  <si>
    <t>BARVA</t>
  </si>
  <si>
    <t>TÝMŮ</t>
  </si>
  <si>
    <t>DĚTÍ</t>
  </si>
  <si>
    <t>ŽLUTÁ</t>
  </si>
  <si>
    <t xml:space="preserve">ORANŽOVÁ </t>
  </si>
  <si>
    <t xml:space="preserve">ČERVENÁ </t>
  </si>
  <si>
    <t>ORANŽOVO</t>
  </si>
  <si>
    <t>ČERVENÁ</t>
  </si>
  <si>
    <t>ZELENÁ</t>
  </si>
  <si>
    <t>modrá kluci</t>
  </si>
  <si>
    <t>modrá holky</t>
  </si>
  <si>
    <t>CELKEM TÝMŮ</t>
  </si>
  <si>
    <t>ORGANIZÁTOR TURNAJE:</t>
  </si>
  <si>
    <t>VEDOUCÍ TURNAJE</t>
  </si>
  <si>
    <t>VEDOUCÍ ŽLUTÁ:</t>
  </si>
  <si>
    <t>VEDOUCÍ ORANŽOVÁ:</t>
  </si>
  <si>
    <t>VEDOUCÍ ČERVENÁ</t>
  </si>
  <si>
    <t>PC CENTRUM:</t>
  </si>
  <si>
    <t>MODERÁTOR:</t>
  </si>
  <si>
    <t>ADMINISTRATIVA:</t>
  </si>
  <si>
    <t>ZDRAVOTNÍK</t>
  </si>
  <si>
    <t>CELKOVÝ POČET DRUŽSTEV</t>
  </si>
  <si>
    <t>POČET KURTŮ</t>
  </si>
  <si>
    <t>ZÁKLADNÍ SKUPINY</t>
  </si>
  <si>
    <t>FINÁLOVÉ SKUPINY</t>
  </si>
  <si>
    <t>oranžová</t>
  </si>
  <si>
    <t>4+4+4+4+4</t>
  </si>
  <si>
    <t>oranžovo-červená</t>
  </si>
  <si>
    <t>4+4+4+4</t>
  </si>
  <si>
    <t>červená</t>
  </si>
  <si>
    <t>celkem</t>
  </si>
  <si>
    <t>číslo</t>
  </si>
  <si>
    <t>žlutá barva</t>
  </si>
  <si>
    <t xml:space="preserve">oranžová </t>
  </si>
  <si>
    <t>modrá D+CH</t>
  </si>
  <si>
    <t>RED A</t>
  </si>
  <si>
    <t>St. Město A</t>
  </si>
  <si>
    <t>RED B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</si>
  <si>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</si>
  <si>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</si>
  <si>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</si>
  <si>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</si>
  <si>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</si>
  <si>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</si>
  <si>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</si>
  <si>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</si>
  <si>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</si>
  <si>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</si>
  <si>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</si>
  <si>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</si>
  <si>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</si>
  <si>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</si>
  <si>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ZÁKLADNÍ INFORMACE: Turnaj BMV, krajské kolo II</t>
  </si>
  <si>
    <t>Frýdek-Místek</t>
  </si>
  <si>
    <t>Green Volley Frýdek-Místek, Red Volley Frýdlant n/O, TJ Sokol Palkovice, Volejbalový spolek Ostrava - ZŠ Brušperk, TJ Rožnov p/R, TJ Sokol FM, SK Metylovice, TJ Ostrava, volejbal Janovice, VK Valašské Meziříčí, TJ Frenštát p/R, TJ Sokol Střítěž, VK Polanka n/O, VK Raškovice</t>
  </si>
  <si>
    <t>Green Volley Frýdek-Místek</t>
  </si>
  <si>
    <t>Nikola Němcová</t>
  </si>
  <si>
    <t>Lucie Zoubková</t>
  </si>
  <si>
    <t>Kateřina Silvestrová</t>
  </si>
  <si>
    <t>Jan Pajdla</t>
  </si>
  <si>
    <t>Adéla Pajdlová</t>
  </si>
  <si>
    <t>Tereza Korčeková</t>
  </si>
  <si>
    <t>VEDOUCÍ MODRÁ</t>
  </si>
  <si>
    <t>VEDOUCÍ OČ:</t>
  </si>
  <si>
    <t>Tomáš Foldyna, Nikola Němcová</t>
  </si>
  <si>
    <t>Kateřina Dragošová</t>
  </si>
  <si>
    <t>žlutá</t>
  </si>
  <si>
    <t>modrá</t>
  </si>
  <si>
    <t>5+5+5</t>
  </si>
  <si>
    <t>3+3+3+3+3</t>
  </si>
  <si>
    <t>4+4+4+4 (2x)</t>
  </si>
  <si>
    <t>6+5+5+5</t>
  </si>
  <si>
    <t>9 zápasů/tým</t>
  </si>
  <si>
    <t>pozn.</t>
  </si>
  <si>
    <t>6 zápasů/tým</t>
  </si>
  <si>
    <t>Min 5 zápasů/tým (6.místo v turnaji ukončilo po základní skupině). Max 8 zápasů/tým</t>
  </si>
  <si>
    <t>Čas hry 7 min. Z časových důvodů poslední finálové zápasy zkráceny na 5.5 min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</si>
</sst>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0"/>
  </numFmts>
  <fonts count="1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24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6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2"/>
      <name val="Arial"/>
      <family val="2"/>
      <charset val="238"/>
    </font>
    <font>
      <b/>
      <sz val="14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4"/>
      <name val="Arial"/>
      <family val="2"/>
      <charset val="238"/>
    </font>
    <font>
      <b/>
      <sz val="1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36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4">
    <xf numFmtId="0" fontId="0" fillId="0" borderId="0"/>
    <xf numFmtId="0" fontId="1" fillId="0" borderId="0"/>
    <xf numFmtId="0" fontId="5" fillId="0" borderId="0"/>
    <xf numFmtId="0" fontId="15" fillId="0" borderId="0"/>
  </cellStyleXfs>
  <cellXfs count="219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0" fillId="2" borderId="13" xfId="0" applyFill="1" applyBorder="1" applyAlignment="1">
      <alignment vertical="center"/>
    </xf>
    <xf numFmtId="0" fontId="0" fillId="2" borderId="14" xfId="0" applyFill="1" applyBorder="1" applyAlignment="1">
      <alignment vertical="center"/>
    </xf>
    <xf numFmtId="0" fontId="0" fillId="2" borderId="15" xfId="0" applyFill="1" applyBorder="1" applyAlignment="1">
      <alignment vertical="center"/>
    </xf>
    <xf numFmtId="0" fontId="0" fillId="0" borderId="11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0" fillId="3" borderId="19" xfId="0" applyFill="1" applyBorder="1" applyAlignment="1">
      <alignment horizontal="center" vertical="center"/>
    </xf>
    <xf numFmtId="0" fontId="0" fillId="3" borderId="21" xfId="0" applyFill="1" applyBorder="1" applyAlignment="1">
      <alignment horizontal="center" vertical="center"/>
    </xf>
    <xf numFmtId="0" fontId="0" fillId="3" borderId="22" xfId="0" applyFill="1" applyBorder="1" applyAlignment="1">
      <alignment horizontal="center" vertical="center"/>
    </xf>
    <xf numFmtId="0" fontId="0" fillId="2" borderId="23" xfId="0" applyFill="1" applyBorder="1" applyAlignment="1">
      <alignment vertical="center"/>
    </xf>
    <xf numFmtId="0" fontId="0" fillId="2" borderId="24" xfId="0" applyFill="1" applyBorder="1" applyAlignment="1">
      <alignment vertical="center"/>
    </xf>
    <xf numFmtId="0" fontId="0" fillId="2" borderId="25" xfId="0" applyFill="1" applyBorder="1" applyAlignment="1">
      <alignment vertical="center"/>
    </xf>
    <xf numFmtId="0" fontId="0" fillId="0" borderId="19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2" borderId="27" xfId="0" applyFill="1" applyBorder="1" applyAlignment="1">
      <alignment vertical="center"/>
    </xf>
    <xf numFmtId="0" fontId="0" fillId="2" borderId="28" xfId="0" applyFill="1" applyBorder="1" applyAlignment="1">
      <alignment vertical="center"/>
    </xf>
    <xf numFmtId="0" fontId="0" fillId="2" borderId="29" xfId="0" applyFill="1" applyBorder="1" applyAlignment="1">
      <alignment vertical="center"/>
    </xf>
    <xf numFmtId="0" fontId="0" fillId="0" borderId="10" xfId="0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4" borderId="13" xfId="0" applyFill="1" applyBorder="1" applyAlignment="1">
      <alignment vertical="center"/>
    </xf>
    <xf numFmtId="0" fontId="0" fillId="4" borderId="14" xfId="0" applyFill="1" applyBorder="1" applyAlignment="1">
      <alignment vertical="center"/>
    </xf>
    <xf numFmtId="0" fontId="0" fillId="4" borderId="15" xfId="0" applyFill="1" applyBorder="1" applyAlignment="1">
      <alignment vertical="center"/>
    </xf>
    <xf numFmtId="0" fontId="0" fillId="4" borderId="23" xfId="0" applyFill="1" applyBorder="1" applyAlignment="1">
      <alignment vertical="center"/>
    </xf>
    <xf numFmtId="0" fontId="0" fillId="4" borderId="24" xfId="0" applyFill="1" applyBorder="1" applyAlignment="1">
      <alignment vertical="center"/>
    </xf>
    <xf numFmtId="0" fontId="0" fillId="4" borderId="25" xfId="0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4" fillId="4" borderId="16" xfId="0" applyFont="1" applyFill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4" fillId="4" borderId="21" xfId="0" applyFont="1" applyFill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3" borderId="34" xfId="0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0" fillId="6" borderId="35" xfId="0" applyFill="1" applyBorder="1" applyAlignment="1">
      <alignment vertical="center"/>
    </xf>
    <xf numFmtId="0" fontId="0" fillId="6" borderId="36" xfId="0" applyFill="1" applyBorder="1" applyAlignment="1">
      <alignment vertical="center"/>
    </xf>
    <xf numFmtId="0" fontId="0" fillId="6" borderId="37" xfId="0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4" fillId="6" borderId="3" xfId="0" applyFont="1" applyFill="1" applyBorder="1" applyAlignment="1">
      <alignment horizontal="center" vertical="center"/>
    </xf>
    <xf numFmtId="0" fontId="0" fillId="6" borderId="23" xfId="0" applyFill="1" applyBorder="1" applyAlignment="1">
      <alignment vertical="center"/>
    </xf>
    <xf numFmtId="0" fontId="0" fillId="6" borderId="24" xfId="0" applyFill="1" applyBorder="1" applyAlignment="1">
      <alignment vertical="center"/>
    </xf>
    <xf numFmtId="0" fontId="0" fillId="6" borderId="25" xfId="0" applyFill="1" applyBorder="1" applyAlignment="1">
      <alignment vertical="center"/>
    </xf>
    <xf numFmtId="0" fontId="4" fillId="6" borderId="21" xfId="0" applyFont="1" applyFill="1" applyBorder="1" applyAlignment="1">
      <alignment horizontal="center" vertical="center"/>
    </xf>
    <xf numFmtId="0" fontId="0" fillId="6" borderId="27" xfId="0" applyFill="1" applyBorder="1" applyAlignment="1">
      <alignment vertical="center"/>
    </xf>
    <xf numFmtId="0" fontId="0" fillId="6" borderId="28" xfId="0" applyFill="1" applyBorder="1" applyAlignment="1">
      <alignment vertical="center"/>
    </xf>
    <xf numFmtId="0" fontId="0" fillId="6" borderId="29" xfId="0" applyFill="1" applyBorder="1" applyAlignment="1">
      <alignment vertical="center"/>
    </xf>
    <xf numFmtId="0" fontId="4" fillId="6" borderId="8" xfId="0" applyFont="1" applyFill="1" applyBorder="1" applyAlignment="1">
      <alignment horizontal="center" vertical="center"/>
    </xf>
    <xf numFmtId="0" fontId="0" fillId="4" borderId="35" xfId="0" applyFill="1" applyBorder="1" applyAlignment="1">
      <alignment vertical="center"/>
    </xf>
    <xf numFmtId="0" fontId="0" fillId="4" borderId="36" xfId="0" applyFill="1" applyBorder="1" applyAlignment="1">
      <alignment vertical="center"/>
    </xf>
    <xf numFmtId="0" fontId="0" fillId="4" borderId="37" xfId="0" applyFill="1" applyBorder="1" applyAlignment="1">
      <alignment vertical="center"/>
    </xf>
    <xf numFmtId="0" fontId="4" fillId="4" borderId="3" xfId="0" applyFont="1" applyFill="1" applyBorder="1" applyAlignment="1">
      <alignment horizontal="center" vertical="center"/>
    </xf>
    <xf numFmtId="0" fontId="0" fillId="4" borderId="27" xfId="0" applyFill="1" applyBorder="1" applyAlignment="1">
      <alignment vertical="center"/>
    </xf>
    <xf numFmtId="0" fontId="0" fillId="4" borderId="28" xfId="0" applyFill="1" applyBorder="1" applyAlignment="1">
      <alignment vertical="center"/>
    </xf>
    <xf numFmtId="0" fontId="0" fillId="4" borderId="29" xfId="0" applyFill="1" applyBorder="1" applyAlignment="1">
      <alignment vertical="center"/>
    </xf>
    <xf numFmtId="0" fontId="0" fillId="7" borderId="23" xfId="0" applyFill="1" applyBorder="1" applyAlignment="1">
      <alignment vertical="center"/>
    </xf>
    <xf numFmtId="0" fontId="0" fillId="7" borderId="24" xfId="0" applyFill="1" applyBorder="1" applyAlignment="1">
      <alignment vertical="center"/>
    </xf>
    <xf numFmtId="0" fontId="0" fillId="7" borderId="25" xfId="0" applyFill="1" applyBorder="1" applyAlignment="1">
      <alignment vertical="center"/>
    </xf>
    <xf numFmtId="0" fontId="4" fillId="7" borderId="21" xfId="0" applyFont="1" applyFill="1" applyBorder="1" applyAlignment="1">
      <alignment horizontal="center" vertical="center"/>
    </xf>
    <xf numFmtId="0" fontId="0" fillId="7" borderId="27" xfId="0" applyFill="1" applyBorder="1" applyAlignment="1">
      <alignment vertical="center"/>
    </xf>
    <xf numFmtId="0" fontId="0" fillId="7" borderId="28" xfId="0" applyFill="1" applyBorder="1" applyAlignment="1">
      <alignment vertical="center"/>
    </xf>
    <xf numFmtId="0" fontId="0" fillId="7" borderId="29" xfId="0" applyFill="1" applyBorder="1" applyAlignment="1">
      <alignment vertical="center"/>
    </xf>
    <xf numFmtId="0" fontId="4" fillId="7" borderId="8" xfId="0" applyFont="1" applyFill="1" applyBorder="1" applyAlignment="1">
      <alignment horizontal="center" vertical="center"/>
    </xf>
    <xf numFmtId="0" fontId="0" fillId="6" borderId="13" xfId="0" applyFill="1" applyBorder="1" applyAlignment="1">
      <alignment vertical="center"/>
    </xf>
    <xf numFmtId="0" fontId="0" fillId="6" borderId="14" xfId="0" applyFill="1" applyBorder="1" applyAlignment="1">
      <alignment vertical="center"/>
    </xf>
    <xf numFmtId="0" fontId="0" fillId="6" borderId="15" xfId="0" applyFill="1" applyBorder="1" applyAlignment="1">
      <alignment vertical="center"/>
    </xf>
    <xf numFmtId="0" fontId="4" fillId="6" borderId="16" xfId="0" applyFont="1" applyFill="1" applyBorder="1" applyAlignment="1">
      <alignment horizontal="center" vertical="center"/>
    </xf>
    <xf numFmtId="0" fontId="0" fillId="6" borderId="23" xfId="0" applyFill="1" applyBorder="1" applyAlignment="1">
      <alignment horizontal="center" vertical="center"/>
    </xf>
    <xf numFmtId="0" fontId="0" fillId="6" borderId="24" xfId="0" applyFill="1" applyBorder="1" applyAlignment="1">
      <alignment horizontal="center" vertical="center"/>
    </xf>
    <xf numFmtId="0" fontId="0" fillId="6" borderId="25" xfId="0" applyFill="1" applyBorder="1" applyAlignment="1">
      <alignment horizontal="center" vertical="center"/>
    </xf>
    <xf numFmtId="0" fontId="0" fillId="6" borderId="27" xfId="0" applyFill="1" applyBorder="1" applyAlignment="1">
      <alignment horizontal="center" vertical="center"/>
    </xf>
    <xf numFmtId="0" fontId="0" fillId="6" borderId="28" xfId="0" applyFill="1" applyBorder="1" applyAlignment="1">
      <alignment horizontal="center" vertical="center"/>
    </xf>
    <xf numFmtId="0" fontId="0" fillId="6" borderId="29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2" borderId="23" xfId="0" applyFill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0" fillId="7" borderId="13" xfId="0" applyFill="1" applyBorder="1" applyAlignment="1">
      <alignment vertical="center"/>
    </xf>
    <xf numFmtId="0" fontId="0" fillId="7" borderId="14" xfId="0" applyFill="1" applyBorder="1" applyAlignment="1">
      <alignment vertical="center"/>
    </xf>
    <xf numFmtId="0" fontId="0" fillId="7" borderId="15" xfId="0" applyFill="1" applyBorder="1" applyAlignment="1">
      <alignment vertical="center"/>
    </xf>
    <xf numFmtId="0" fontId="4" fillId="7" borderId="16" xfId="0" applyFont="1" applyFill="1" applyBorder="1" applyAlignment="1">
      <alignment horizontal="center" vertical="center"/>
    </xf>
    <xf numFmtId="0" fontId="0" fillId="7" borderId="13" xfId="0" applyFill="1" applyBorder="1" applyAlignment="1">
      <alignment horizontal="center" vertical="center"/>
    </xf>
    <xf numFmtId="0" fontId="0" fillId="7" borderId="14" xfId="0" applyFill="1" applyBorder="1" applyAlignment="1">
      <alignment horizontal="center" vertical="center"/>
    </xf>
    <xf numFmtId="0" fontId="0" fillId="7" borderId="15" xfId="0" applyFill="1" applyBorder="1" applyAlignment="1">
      <alignment horizontal="center" vertical="center"/>
    </xf>
    <xf numFmtId="0" fontId="0" fillId="7" borderId="23" xfId="0" applyFill="1" applyBorder="1" applyAlignment="1">
      <alignment horizontal="center" vertical="center"/>
    </xf>
    <xf numFmtId="0" fontId="0" fillId="7" borderId="24" xfId="0" applyFill="1" applyBorder="1" applyAlignment="1">
      <alignment horizontal="center" vertical="center"/>
    </xf>
    <xf numFmtId="0" fontId="0" fillId="7" borderId="25" xfId="0" applyFill="1" applyBorder="1" applyAlignment="1">
      <alignment horizontal="center" vertical="center"/>
    </xf>
    <xf numFmtId="0" fontId="0" fillId="7" borderId="27" xfId="0" applyFill="1" applyBorder="1" applyAlignment="1">
      <alignment horizontal="center" vertical="center"/>
    </xf>
    <xf numFmtId="0" fontId="0" fillId="7" borderId="28" xfId="0" applyFill="1" applyBorder="1" applyAlignment="1">
      <alignment horizontal="center" vertical="center"/>
    </xf>
    <xf numFmtId="0" fontId="0" fillId="7" borderId="29" xfId="0" applyFill="1" applyBorder="1" applyAlignment="1">
      <alignment horizontal="center" vertical="center"/>
    </xf>
    <xf numFmtId="0" fontId="4" fillId="0" borderId="0" xfId="1" applyFont="1"/>
    <xf numFmtId="0" fontId="6" fillId="0" borderId="0" xfId="2" applyFont="1"/>
    <xf numFmtId="0" fontId="5" fillId="0" borderId="0" xfId="2"/>
    <xf numFmtId="0" fontId="1" fillId="0" borderId="0" xfId="1"/>
    <xf numFmtId="0" fontId="2" fillId="0" borderId="0" xfId="1" applyFont="1"/>
    <xf numFmtId="0" fontId="8" fillId="0" borderId="0" xfId="2" applyFont="1"/>
    <xf numFmtId="0" fontId="9" fillId="0" borderId="0" xfId="2" applyFont="1"/>
    <xf numFmtId="0" fontId="10" fillId="0" borderId="0" xfId="2" applyFont="1" applyAlignment="1">
      <alignment horizontal="center" vertical="center"/>
    </xf>
    <xf numFmtId="0" fontId="8" fillId="0" borderId="0" xfId="2" applyFont="1" applyAlignment="1">
      <alignment horizontal="left"/>
    </xf>
    <xf numFmtId="0" fontId="8" fillId="0" borderId="0" xfId="2" applyFont="1" applyAlignment="1">
      <alignment vertical="center" wrapText="1"/>
    </xf>
    <xf numFmtId="0" fontId="11" fillId="0" borderId="21" xfId="2" applyFont="1" applyBorder="1" applyAlignment="1">
      <alignment horizontal="center"/>
    </xf>
    <xf numFmtId="0" fontId="9" fillId="0" borderId="21" xfId="2" applyFont="1" applyBorder="1" applyAlignment="1">
      <alignment horizontal="center" vertical="center"/>
    </xf>
    <xf numFmtId="0" fontId="0" fillId="2" borderId="21" xfId="2" applyFont="1" applyFill="1" applyBorder="1" applyAlignment="1">
      <alignment horizontal="center"/>
    </xf>
    <xf numFmtId="0" fontId="0" fillId="6" borderId="21" xfId="2" applyFont="1" applyFill="1" applyBorder="1" applyAlignment="1">
      <alignment horizontal="center"/>
    </xf>
    <xf numFmtId="0" fontId="0" fillId="7" borderId="21" xfId="2" applyFont="1" applyFill="1" applyBorder="1" applyAlignment="1">
      <alignment horizontal="center"/>
    </xf>
    <xf numFmtId="0" fontId="0" fillId="7" borderId="21" xfId="0" applyFill="1" applyBorder="1" applyAlignment="1">
      <alignment horizontal="center"/>
    </xf>
    <xf numFmtId="0" fontId="12" fillId="5" borderId="21" xfId="2" applyFont="1" applyFill="1" applyBorder="1" applyAlignment="1">
      <alignment horizontal="center" vertical="center"/>
    </xf>
    <xf numFmtId="0" fontId="9" fillId="0" borderId="0" xfId="2" applyFont="1" applyAlignment="1">
      <alignment horizontal="left"/>
    </xf>
    <xf numFmtId="0" fontId="0" fillId="0" borderId="0" xfId="1" applyFont="1"/>
    <xf numFmtId="0" fontId="13" fillId="0" borderId="0" xfId="1" applyFont="1" applyAlignment="1">
      <alignment horizontal="left" vertical="center"/>
    </xf>
    <xf numFmtId="0" fontId="8" fillId="0" borderId="0" xfId="1" applyFont="1"/>
    <xf numFmtId="0" fontId="1" fillId="0" borderId="19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21" xfId="0" applyBorder="1" applyAlignment="1">
      <alignment horizontal="center"/>
    </xf>
    <xf numFmtId="0" fontId="2" fillId="4" borderId="21" xfId="0" applyFont="1" applyFill="1" applyBorder="1" applyAlignment="1">
      <alignment horizontal="center"/>
    </xf>
    <xf numFmtId="0" fontId="2" fillId="2" borderId="21" xfId="0" applyFont="1" applyFill="1" applyBorder="1" applyAlignment="1">
      <alignment horizontal="center"/>
    </xf>
    <xf numFmtId="0" fontId="2" fillId="9" borderId="21" xfId="0" applyFont="1" applyFill="1" applyBorder="1" applyAlignment="1">
      <alignment horizontal="center"/>
    </xf>
    <xf numFmtId="0" fontId="2" fillId="6" borderId="21" xfId="0" applyFont="1" applyFill="1" applyBorder="1" applyAlignment="1">
      <alignment horizontal="center"/>
    </xf>
    <xf numFmtId="0" fontId="2" fillId="10" borderId="21" xfId="0" applyFont="1" applyFill="1" applyBorder="1" applyAlignment="1">
      <alignment horizontal="center"/>
    </xf>
    <xf numFmtId="0" fontId="13" fillId="0" borderId="21" xfId="0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8" fillId="0" borderId="0" xfId="0" applyFont="1"/>
    <xf numFmtId="20" fontId="13" fillId="0" borderId="21" xfId="0" applyNumberFormat="1" applyFont="1" applyBorder="1" applyAlignment="1">
      <alignment horizontal="center"/>
    </xf>
    <xf numFmtId="0" fontId="13" fillId="0" borderId="42" xfId="0" applyFont="1" applyBorder="1" applyAlignment="1">
      <alignment horizontal="center"/>
    </xf>
    <xf numFmtId="0" fontId="8" fillId="0" borderId="42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7" fillId="0" borderId="0" xfId="2" applyFont="1" applyAlignment="1">
      <alignment horizontal="center"/>
    </xf>
    <xf numFmtId="14" fontId="7" fillId="0" borderId="0" xfId="2" applyNumberFormat="1" applyFont="1" applyAlignment="1">
      <alignment horizontal="center"/>
    </xf>
    <xf numFmtId="1" fontId="0" fillId="0" borderId="21" xfId="0" applyNumberFormat="1" applyBorder="1" applyAlignment="1">
      <alignment horizontal="center" vertical="center"/>
    </xf>
    <xf numFmtId="0" fontId="1" fillId="6" borderId="21" xfId="2" applyFont="1" applyFill="1" applyBorder="1" applyAlignment="1">
      <alignment horizontal="center"/>
    </xf>
    <xf numFmtId="0" fontId="0" fillId="8" borderId="20" xfId="2" applyFont="1" applyFill="1" applyBorder="1" applyAlignment="1">
      <alignment horizontal="center"/>
    </xf>
    <xf numFmtId="0" fontId="0" fillId="0" borderId="26" xfId="0" applyBorder="1" applyAlignment="1">
      <alignment horizontal="center"/>
    </xf>
    <xf numFmtId="0" fontId="10" fillId="5" borderId="21" xfId="2" applyFont="1" applyFill="1" applyBorder="1" applyAlignment="1">
      <alignment horizontal="center" vertical="center"/>
    </xf>
    <xf numFmtId="0" fontId="2" fillId="0" borderId="0" xfId="1" applyFont="1" applyAlignment="1">
      <alignment horizontal="left" vertical="center"/>
    </xf>
    <xf numFmtId="0" fontId="10" fillId="0" borderId="0" xfId="1" applyFont="1" applyAlignment="1">
      <alignment horizontal="center" vertical="center"/>
    </xf>
    <xf numFmtId="0" fontId="8" fillId="0" borderId="0" xfId="2" applyFont="1" applyAlignment="1">
      <alignment horizontal="left" vertical="center" wrapText="1"/>
    </xf>
    <xf numFmtId="0" fontId="11" fillId="0" borderId="21" xfId="2" applyFont="1" applyBorder="1" applyAlignment="1">
      <alignment horizontal="center"/>
    </xf>
    <xf numFmtId="0" fontId="8" fillId="4" borderId="21" xfId="2" applyFont="1" applyFill="1" applyBorder="1" applyAlignment="1">
      <alignment horizontal="center"/>
    </xf>
    <xf numFmtId="0" fontId="8" fillId="2" borderId="21" xfId="2" applyFont="1" applyFill="1" applyBorder="1" applyAlignment="1">
      <alignment horizontal="center"/>
    </xf>
    <xf numFmtId="0" fontId="16" fillId="4" borderId="43" xfId="0" applyFont="1" applyFill="1" applyBorder="1" applyAlignment="1">
      <alignment horizontal="center" vertical="center"/>
    </xf>
    <xf numFmtId="0" fontId="16" fillId="4" borderId="30" xfId="0" applyFont="1" applyFill="1" applyBorder="1" applyAlignment="1">
      <alignment horizontal="center" vertical="center"/>
    </xf>
    <xf numFmtId="0" fontId="16" fillId="4" borderId="16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16" fillId="6" borderId="30" xfId="0" applyFont="1" applyFill="1" applyBorder="1" applyAlignment="1">
      <alignment horizontal="center" vertical="center"/>
    </xf>
    <xf numFmtId="0" fontId="16" fillId="6" borderId="16" xfId="0" applyFont="1" applyFill="1" applyBorder="1" applyAlignment="1">
      <alignment horizontal="center" vertical="center"/>
    </xf>
    <xf numFmtId="0" fontId="16" fillId="2" borderId="43" xfId="0" applyFont="1" applyFill="1" applyBorder="1" applyAlignment="1">
      <alignment horizontal="center" vertical="center"/>
    </xf>
    <xf numFmtId="0" fontId="16" fillId="2" borderId="30" xfId="0" applyFont="1" applyFill="1" applyBorder="1" applyAlignment="1">
      <alignment horizontal="center" vertical="center"/>
    </xf>
    <xf numFmtId="0" fontId="16" fillId="2" borderId="16" xfId="0" applyFont="1" applyFill="1" applyBorder="1" applyAlignment="1">
      <alignment horizontal="center" vertical="center"/>
    </xf>
    <xf numFmtId="0" fontId="16" fillId="11" borderId="43" xfId="0" applyFont="1" applyFill="1" applyBorder="1" applyAlignment="1">
      <alignment horizontal="center" vertical="center"/>
    </xf>
    <xf numFmtId="0" fontId="16" fillId="11" borderId="30" xfId="0" applyFont="1" applyFill="1" applyBorder="1" applyAlignment="1">
      <alignment horizontal="center" vertical="center"/>
    </xf>
    <xf numFmtId="0" fontId="16" fillId="11" borderId="16" xfId="0" applyFont="1" applyFill="1" applyBorder="1" applyAlignment="1">
      <alignment horizontal="center" vertical="center"/>
    </xf>
    <xf numFmtId="0" fontId="16" fillId="9" borderId="43" xfId="0" applyFont="1" applyFill="1" applyBorder="1" applyAlignment="1">
      <alignment horizontal="center" vertical="center"/>
    </xf>
    <xf numFmtId="0" fontId="16" fillId="9" borderId="30" xfId="0" applyFont="1" applyFill="1" applyBorder="1" applyAlignment="1">
      <alignment horizontal="center" vertical="center"/>
    </xf>
    <xf numFmtId="0" fontId="16" fillId="9" borderId="16" xfId="0" applyFont="1" applyFill="1" applyBorder="1" applyAlignment="1">
      <alignment horizontal="center" vertical="center"/>
    </xf>
    <xf numFmtId="0" fontId="14" fillId="0" borderId="44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2" fillId="0" borderId="44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4" fillId="0" borderId="44" xfId="0" applyFont="1" applyBorder="1" applyAlignment="1">
      <alignment horizontal="center" vertical="top" wrapText="1"/>
    </xf>
    <xf numFmtId="0" fontId="14" fillId="0" borderId="0" xfId="0" applyFont="1" applyAlignment="1">
      <alignment horizontal="center" vertical="top" wrapText="1"/>
    </xf>
    <xf numFmtId="0" fontId="3" fillId="4" borderId="1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0" fontId="3" fillId="7" borderId="2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7" xfId="0" applyFont="1" applyFill="1" applyBorder="1" applyAlignment="1">
      <alignment horizontal="center" vertical="center"/>
    </xf>
  </cellXfs>
  <cellStyles count="4">
    <cellStyle name="Excel Built-in Normal" xfId="3" xr:uid="{BF6DCA99-6C11-4623-99C9-541F6455A0A4}"/>
    <cellStyle name="Normální" xfId="0" builtinId="0"/>
    <cellStyle name="normální 2 2" xfId="2" xr:uid="{E38D469E-8693-451B-B46F-B278E1B6B829}"/>
    <cellStyle name="Normální 3" xfId="1" xr:uid="{A56114F3-08E2-4D97-A71F-142CF01F6C3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457200</xdr:colOff>
      <xdr:row>25</xdr:row>
      <xdr:rowOff>119657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8B5BE15E-613A-FD32-35F7-80368AEC1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975"/>
          <a:ext cx="7772400" cy="44630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457200</xdr:colOff>
      <xdr:row>1</xdr:row>
      <xdr:rowOff>15240</xdr:rowOff>
    </xdr:from>
    <xdr:to>
      <xdr:col>26</xdr:col>
      <xdr:colOff>236782</xdr:colOff>
      <xdr:row>22</xdr:row>
      <xdr:rowOff>152745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BC47209-A978-B597-2448-C1DF6BAF3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0" y="198120"/>
          <a:ext cx="6485182" cy="3977985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16</xdr:row>
      <xdr:rowOff>22860</xdr:rowOff>
    </xdr:from>
    <xdr:to>
      <xdr:col>15</xdr:col>
      <xdr:colOff>266700</xdr:colOff>
      <xdr:row>46</xdr:row>
      <xdr:rowOff>180652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8F13B43-515E-9846-0A4B-A1C0A2B21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00" y="2948940"/>
          <a:ext cx="7772400" cy="5644192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0</xdr:row>
      <xdr:rowOff>152400</xdr:rowOff>
    </xdr:from>
    <xdr:to>
      <xdr:col>15</xdr:col>
      <xdr:colOff>342900</xdr:colOff>
      <xdr:row>15</xdr:row>
      <xdr:rowOff>50194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3F58AE2-0D6B-1BC4-14A0-DFE467BB9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152400"/>
          <a:ext cx="7772400" cy="26409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47637-32D0-460F-AB18-1CBA25B23267}">
  <sheetPr>
    <tabColor theme="0"/>
    <pageSetUpPr fitToPage="1"/>
  </sheetPr>
  <dimension ref="A1:Q40"/>
  <sheetViews>
    <sheetView topLeftCell="A4" zoomScaleNormal="100" workbookViewId="0">
      <selection activeCell="H19" sqref="H19"/>
    </sheetView>
  </sheetViews>
  <sheetFormatPr defaultColWidth="29.6640625" defaultRowHeight="14.4" x14ac:dyDescent="0.3"/>
  <cols>
    <col min="1" max="1" width="29.6640625" style="120" customWidth="1"/>
    <col min="2" max="2" width="16.88671875" style="120" customWidth="1"/>
    <col min="3" max="3" width="15.109375" style="120" customWidth="1"/>
    <col min="4" max="255" width="9.109375" style="120" customWidth="1"/>
    <col min="256" max="16384" width="29.6640625" style="120"/>
  </cols>
  <sheetData>
    <row r="1" spans="1:17" ht="21" x14ac:dyDescent="0.4">
      <c r="A1" s="117" t="s">
        <v>144</v>
      </c>
      <c r="B1" s="118"/>
      <c r="C1" s="118"/>
      <c r="D1" s="119"/>
    </row>
    <row r="3" spans="1:17" ht="15.6" x14ac:dyDescent="0.3">
      <c r="A3" s="121" t="s">
        <v>86</v>
      </c>
      <c r="B3" s="160" t="s">
        <v>145</v>
      </c>
      <c r="C3" s="122"/>
      <c r="D3" s="123"/>
    </row>
    <row r="4" spans="1:17" ht="15.6" x14ac:dyDescent="0.3">
      <c r="A4" s="121"/>
      <c r="B4" s="160"/>
      <c r="C4" s="122"/>
      <c r="D4" s="123"/>
    </row>
    <row r="5" spans="1:17" ht="15.6" x14ac:dyDescent="0.3">
      <c r="A5" s="121" t="s">
        <v>87</v>
      </c>
      <c r="B5" s="161">
        <v>45270</v>
      </c>
      <c r="C5" s="122"/>
      <c r="D5" s="123"/>
    </row>
    <row r="6" spans="1:17" ht="15.6" x14ac:dyDescent="0.3">
      <c r="A6" s="121"/>
      <c r="B6" s="122"/>
      <c r="C6" s="122"/>
      <c r="D6" s="123"/>
    </row>
    <row r="7" spans="1:17" ht="18" x14ac:dyDescent="0.3">
      <c r="A7" s="121" t="s">
        <v>88</v>
      </c>
      <c r="B7" s="124"/>
      <c r="C7" s="125"/>
      <c r="D7" s="123"/>
    </row>
    <row r="8" spans="1:17" ht="15.6" x14ac:dyDescent="0.3">
      <c r="A8" s="121"/>
      <c r="B8" s="122"/>
      <c r="C8" s="122"/>
      <c r="D8" s="123"/>
    </row>
    <row r="9" spans="1:17" ht="18" x14ac:dyDescent="0.3">
      <c r="A9" s="121" t="s">
        <v>89</v>
      </c>
      <c r="B9" s="124" t="s">
        <v>59</v>
      </c>
      <c r="C9" s="122"/>
      <c r="D9" s="123"/>
    </row>
    <row r="10" spans="1:17" ht="15.6" x14ac:dyDescent="0.3">
      <c r="A10" s="121"/>
      <c r="B10" s="122"/>
      <c r="C10" s="122"/>
      <c r="D10" s="123"/>
    </row>
    <row r="11" spans="1:17" x14ac:dyDescent="0.3">
      <c r="A11" s="167" t="s">
        <v>90</v>
      </c>
      <c r="B11" s="168">
        <v>13</v>
      </c>
      <c r="C11" s="169" t="s">
        <v>146</v>
      </c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26"/>
      <c r="P11" s="126"/>
      <c r="Q11" s="126"/>
    </row>
    <row r="12" spans="1:17" ht="31.2" customHeight="1" x14ac:dyDescent="0.3">
      <c r="A12" s="167"/>
      <c r="B12" s="168"/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26"/>
      <c r="P12" s="126"/>
      <c r="Q12" s="126"/>
    </row>
    <row r="13" spans="1:17" ht="15.6" x14ac:dyDescent="0.3">
      <c r="A13" s="121"/>
      <c r="B13" s="122"/>
      <c r="C13" s="122"/>
      <c r="D13" s="123"/>
    </row>
    <row r="14" spans="1:17" ht="15.6" x14ac:dyDescent="0.3">
      <c r="A14" s="121" t="s">
        <v>91</v>
      </c>
      <c r="B14" s="170" t="s">
        <v>92</v>
      </c>
      <c r="C14" s="170"/>
      <c r="D14" s="127" t="s">
        <v>93</v>
      </c>
      <c r="E14" s="127" t="s">
        <v>94</v>
      </c>
    </row>
    <row r="15" spans="1:17" ht="15" x14ac:dyDescent="0.3">
      <c r="A15" s="121"/>
      <c r="B15" s="171" t="s">
        <v>95</v>
      </c>
      <c r="C15" s="171"/>
      <c r="D15" s="128">
        <v>15</v>
      </c>
      <c r="E15" s="128">
        <v>31</v>
      </c>
    </row>
    <row r="16" spans="1:17" ht="15" x14ac:dyDescent="0.3">
      <c r="A16" s="121"/>
      <c r="B16" s="172" t="s">
        <v>96</v>
      </c>
      <c r="C16" s="172"/>
      <c r="D16" s="128">
        <v>16</v>
      </c>
      <c r="E16" s="128">
        <v>34</v>
      </c>
    </row>
    <row r="17" spans="1:5" ht="15" x14ac:dyDescent="0.3">
      <c r="A17" s="121"/>
      <c r="B17" s="163" t="s">
        <v>97</v>
      </c>
      <c r="C17" s="163"/>
      <c r="D17" s="128">
        <v>15</v>
      </c>
      <c r="E17" s="128">
        <v>48</v>
      </c>
    </row>
    <row r="18" spans="1:5" ht="15" x14ac:dyDescent="0.3">
      <c r="A18" s="121"/>
      <c r="B18" s="129" t="s">
        <v>98</v>
      </c>
      <c r="C18" s="130" t="s">
        <v>99</v>
      </c>
      <c r="D18" s="128">
        <v>21</v>
      </c>
      <c r="E18" s="128">
        <v>32</v>
      </c>
    </row>
    <row r="19" spans="1:5" ht="15" x14ac:dyDescent="0.3">
      <c r="A19" s="121"/>
      <c r="B19" s="164" t="s">
        <v>100</v>
      </c>
      <c r="C19" s="165"/>
      <c r="D19" s="128">
        <v>0</v>
      </c>
      <c r="E19" s="128">
        <v>0</v>
      </c>
    </row>
    <row r="20" spans="1:5" ht="15" x14ac:dyDescent="0.3">
      <c r="A20" s="121"/>
      <c r="B20" s="131" t="s">
        <v>101</v>
      </c>
      <c r="C20" s="132" t="s">
        <v>102</v>
      </c>
      <c r="D20" s="128">
        <v>21</v>
      </c>
      <c r="E20" s="128">
        <v>68</v>
      </c>
    </row>
    <row r="21" spans="1:5" ht="18" x14ac:dyDescent="0.3">
      <c r="A21" s="121"/>
      <c r="B21" s="166" t="s">
        <v>103</v>
      </c>
      <c r="C21" s="166"/>
      <c r="D21" s="133">
        <f>SUM(D15:D20)</f>
        <v>88</v>
      </c>
      <c r="E21" s="133">
        <f>SUM(E15:E20)</f>
        <v>213</v>
      </c>
    </row>
    <row r="22" spans="1:5" ht="15.6" x14ac:dyDescent="0.3">
      <c r="A22" s="121"/>
      <c r="B22" s="122"/>
      <c r="C22" s="122"/>
      <c r="D22" s="134"/>
    </row>
    <row r="23" spans="1:5" ht="15.6" x14ac:dyDescent="0.3">
      <c r="A23" s="121" t="s">
        <v>104</v>
      </c>
      <c r="B23" s="122" t="s">
        <v>147</v>
      </c>
      <c r="C23" s="122"/>
      <c r="D23" s="123"/>
    </row>
    <row r="24" spans="1:5" ht="15.6" x14ac:dyDescent="0.3">
      <c r="A24" s="121"/>
      <c r="B24" s="122"/>
      <c r="C24" s="122"/>
      <c r="D24" s="123"/>
    </row>
    <row r="25" spans="1:5" ht="15.6" x14ac:dyDescent="0.3">
      <c r="A25" s="121" t="s">
        <v>105</v>
      </c>
      <c r="B25" s="122" t="s">
        <v>148</v>
      </c>
      <c r="C25" s="122"/>
      <c r="D25" s="123"/>
    </row>
    <row r="26" spans="1:5" x14ac:dyDescent="0.3">
      <c r="A26" s="121"/>
    </row>
    <row r="27" spans="1:5" x14ac:dyDescent="0.3">
      <c r="A27" s="121" t="s">
        <v>106</v>
      </c>
      <c r="B27" s="135" t="s">
        <v>149</v>
      </c>
    </row>
    <row r="28" spans="1:5" x14ac:dyDescent="0.3">
      <c r="A28" s="121" t="s">
        <v>107</v>
      </c>
      <c r="B28" s="135" t="s">
        <v>150</v>
      </c>
      <c r="C28" s="122"/>
    </row>
    <row r="29" spans="1:5" x14ac:dyDescent="0.3">
      <c r="A29" s="121" t="s">
        <v>108</v>
      </c>
      <c r="B29" s="122" t="s">
        <v>151</v>
      </c>
      <c r="C29" s="122"/>
    </row>
    <row r="30" spans="1:5" x14ac:dyDescent="0.3">
      <c r="A30" s="121" t="s">
        <v>155</v>
      </c>
      <c r="B30" s="122" t="s">
        <v>152</v>
      </c>
      <c r="C30" s="122"/>
    </row>
    <row r="31" spans="1:5" x14ac:dyDescent="0.3">
      <c r="A31" s="121" t="s">
        <v>154</v>
      </c>
      <c r="B31" s="122" t="s">
        <v>153</v>
      </c>
      <c r="C31" s="122"/>
    </row>
    <row r="33" spans="1:3" x14ac:dyDescent="0.3">
      <c r="A33" s="121" t="s">
        <v>109</v>
      </c>
      <c r="B33" s="122" t="s">
        <v>156</v>
      </c>
    </row>
    <row r="34" spans="1:3" x14ac:dyDescent="0.3">
      <c r="A34" s="121" t="s">
        <v>110</v>
      </c>
      <c r="B34" s="122" t="s">
        <v>157</v>
      </c>
    </row>
    <row r="35" spans="1:3" x14ac:dyDescent="0.3">
      <c r="A35" s="121" t="s">
        <v>111</v>
      </c>
      <c r="B35" s="122" t="s">
        <v>148</v>
      </c>
    </row>
    <row r="36" spans="1:3" x14ac:dyDescent="0.3">
      <c r="A36" s="136" t="s">
        <v>112</v>
      </c>
      <c r="B36" s="137" t="s">
        <v>150</v>
      </c>
      <c r="C36" s="135"/>
    </row>
    <row r="37" spans="1:3" x14ac:dyDescent="0.3">
      <c r="A37" s="136"/>
      <c r="B37" s="137"/>
      <c r="C37" s="135"/>
    </row>
    <row r="38" spans="1:3" x14ac:dyDescent="0.3">
      <c r="B38" s="135"/>
      <c r="C38" s="135"/>
    </row>
    <row r="39" spans="1:3" x14ac:dyDescent="0.3">
      <c r="B39" s="135"/>
      <c r="C39" s="135"/>
    </row>
    <row r="40" spans="1:3" x14ac:dyDescent="0.3">
      <c r="B40" s="135"/>
      <c r="C40" s="135"/>
    </row>
  </sheetData>
  <mergeCells count="9">
    <mergeCell ref="B17:C17"/>
    <mergeCell ref="B19:C19"/>
    <mergeCell ref="B21:C21"/>
    <mergeCell ref="A11:A12"/>
    <mergeCell ref="B11:B12"/>
    <mergeCell ref="C11:N12"/>
    <mergeCell ref="B14:C14"/>
    <mergeCell ref="B15:C15"/>
    <mergeCell ref="B16:C16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3310E-6050-4A4E-A2E8-2C17C44576E9}">
  <sheetPr>
    <tabColor rgb="FFFFC000"/>
    <pageSetUpPr fitToPage="1"/>
  </sheetPr>
  <dimension ref="A1:T27"/>
  <sheetViews>
    <sheetView topLeftCell="A3" workbookViewId="0">
      <selection activeCell="P3" sqref="P3"/>
    </sheetView>
  </sheetViews>
  <sheetFormatPr defaultRowHeight="14.4" x14ac:dyDescent="0.3"/>
  <cols>
    <col min="1" max="1" width="5.5546875" style="46" customWidth="1"/>
    <col min="2" max="2" width="20.44140625" style="46" customWidth="1"/>
    <col min="3" max="13" width="5" style="46" customWidth="1"/>
    <col min="14" max="14" width="5.33203125" style="46" customWidth="1"/>
    <col min="15" max="17" width="8" style="46" customWidth="1"/>
    <col min="18" max="18" width="2.33203125" style="46" customWidth="1"/>
    <col min="19" max="19" width="8" style="46" customWidth="1"/>
    <col min="20" max="20" width="10" style="46" customWidth="1"/>
    <col min="21" max="245" width="8.88671875" style="46"/>
    <col min="246" max="246" width="14.5546875" style="46" bestFit="1" customWidth="1"/>
    <col min="247" max="261" width="5" style="46" customWidth="1"/>
    <col min="262" max="270" width="0" style="46" hidden="1" customWidth="1"/>
    <col min="271" max="273" width="8" style="46" customWidth="1"/>
    <col min="274" max="274" width="2.33203125" style="46" customWidth="1"/>
    <col min="275" max="276" width="8" style="46" customWidth="1"/>
    <col min="277" max="501" width="8.88671875" style="46"/>
    <col min="502" max="502" width="14.5546875" style="46" bestFit="1" customWidth="1"/>
    <col min="503" max="517" width="5" style="46" customWidth="1"/>
    <col min="518" max="526" width="0" style="46" hidden="1" customWidth="1"/>
    <col min="527" max="529" width="8" style="46" customWidth="1"/>
    <col min="530" max="530" width="2.33203125" style="46" customWidth="1"/>
    <col min="531" max="532" width="8" style="46" customWidth="1"/>
    <col min="533" max="757" width="8.88671875" style="46"/>
    <col min="758" max="758" width="14.5546875" style="46" bestFit="1" customWidth="1"/>
    <col min="759" max="773" width="5" style="46" customWidth="1"/>
    <col min="774" max="782" width="0" style="46" hidden="1" customWidth="1"/>
    <col min="783" max="785" width="8" style="46" customWidth="1"/>
    <col min="786" max="786" width="2.33203125" style="46" customWidth="1"/>
    <col min="787" max="788" width="8" style="46" customWidth="1"/>
    <col min="789" max="1013" width="8.88671875" style="46"/>
    <col min="1014" max="1014" width="14.5546875" style="46" bestFit="1" customWidth="1"/>
    <col min="1015" max="1029" width="5" style="46" customWidth="1"/>
    <col min="1030" max="1038" width="0" style="46" hidden="1" customWidth="1"/>
    <col min="1039" max="1041" width="8" style="46" customWidth="1"/>
    <col min="1042" max="1042" width="2.33203125" style="46" customWidth="1"/>
    <col min="1043" max="1044" width="8" style="46" customWidth="1"/>
    <col min="1045" max="1269" width="8.88671875" style="46"/>
    <col min="1270" max="1270" width="14.5546875" style="46" bestFit="1" customWidth="1"/>
    <col min="1271" max="1285" width="5" style="46" customWidth="1"/>
    <col min="1286" max="1294" width="0" style="46" hidden="1" customWidth="1"/>
    <col min="1295" max="1297" width="8" style="46" customWidth="1"/>
    <col min="1298" max="1298" width="2.33203125" style="46" customWidth="1"/>
    <col min="1299" max="1300" width="8" style="46" customWidth="1"/>
    <col min="1301" max="1525" width="8.88671875" style="46"/>
    <col min="1526" max="1526" width="14.5546875" style="46" bestFit="1" customWidth="1"/>
    <col min="1527" max="1541" width="5" style="46" customWidth="1"/>
    <col min="1542" max="1550" width="0" style="46" hidden="1" customWidth="1"/>
    <col min="1551" max="1553" width="8" style="46" customWidth="1"/>
    <col min="1554" max="1554" width="2.33203125" style="46" customWidth="1"/>
    <col min="1555" max="1556" width="8" style="46" customWidth="1"/>
    <col min="1557" max="1781" width="8.88671875" style="46"/>
    <col min="1782" max="1782" width="14.5546875" style="46" bestFit="1" customWidth="1"/>
    <col min="1783" max="1797" width="5" style="46" customWidth="1"/>
    <col min="1798" max="1806" width="0" style="46" hidden="1" customWidth="1"/>
    <col min="1807" max="1809" width="8" style="46" customWidth="1"/>
    <col min="1810" max="1810" width="2.33203125" style="46" customWidth="1"/>
    <col min="1811" max="1812" width="8" style="46" customWidth="1"/>
    <col min="1813" max="2037" width="8.88671875" style="46"/>
    <col min="2038" max="2038" width="14.5546875" style="46" bestFit="1" customWidth="1"/>
    <col min="2039" max="2053" width="5" style="46" customWidth="1"/>
    <col min="2054" max="2062" width="0" style="46" hidden="1" customWidth="1"/>
    <col min="2063" max="2065" width="8" style="46" customWidth="1"/>
    <col min="2066" max="2066" width="2.33203125" style="46" customWidth="1"/>
    <col min="2067" max="2068" width="8" style="46" customWidth="1"/>
    <col min="2069" max="2293" width="8.88671875" style="46"/>
    <col min="2294" max="2294" width="14.5546875" style="46" bestFit="1" customWidth="1"/>
    <col min="2295" max="2309" width="5" style="46" customWidth="1"/>
    <col min="2310" max="2318" width="0" style="46" hidden="1" customWidth="1"/>
    <col min="2319" max="2321" width="8" style="46" customWidth="1"/>
    <col min="2322" max="2322" width="2.33203125" style="46" customWidth="1"/>
    <col min="2323" max="2324" width="8" style="46" customWidth="1"/>
    <col min="2325" max="2549" width="8.88671875" style="46"/>
    <col min="2550" max="2550" width="14.5546875" style="46" bestFit="1" customWidth="1"/>
    <col min="2551" max="2565" width="5" style="46" customWidth="1"/>
    <col min="2566" max="2574" width="0" style="46" hidden="1" customWidth="1"/>
    <col min="2575" max="2577" width="8" style="46" customWidth="1"/>
    <col min="2578" max="2578" width="2.33203125" style="46" customWidth="1"/>
    <col min="2579" max="2580" width="8" style="46" customWidth="1"/>
    <col min="2581" max="2805" width="8.88671875" style="46"/>
    <col min="2806" max="2806" width="14.5546875" style="46" bestFit="1" customWidth="1"/>
    <col min="2807" max="2821" width="5" style="46" customWidth="1"/>
    <col min="2822" max="2830" width="0" style="46" hidden="1" customWidth="1"/>
    <col min="2831" max="2833" width="8" style="46" customWidth="1"/>
    <col min="2834" max="2834" width="2.33203125" style="46" customWidth="1"/>
    <col min="2835" max="2836" width="8" style="46" customWidth="1"/>
    <col min="2837" max="3061" width="8.88671875" style="46"/>
    <col min="3062" max="3062" width="14.5546875" style="46" bestFit="1" customWidth="1"/>
    <col min="3063" max="3077" width="5" style="46" customWidth="1"/>
    <col min="3078" max="3086" width="0" style="46" hidden="1" customWidth="1"/>
    <col min="3087" max="3089" width="8" style="46" customWidth="1"/>
    <col min="3090" max="3090" width="2.33203125" style="46" customWidth="1"/>
    <col min="3091" max="3092" width="8" style="46" customWidth="1"/>
    <col min="3093" max="3317" width="8.88671875" style="46"/>
    <col min="3318" max="3318" width="14.5546875" style="46" bestFit="1" customWidth="1"/>
    <col min="3319" max="3333" width="5" style="46" customWidth="1"/>
    <col min="3334" max="3342" width="0" style="46" hidden="1" customWidth="1"/>
    <col min="3343" max="3345" width="8" style="46" customWidth="1"/>
    <col min="3346" max="3346" width="2.33203125" style="46" customWidth="1"/>
    <col min="3347" max="3348" width="8" style="46" customWidth="1"/>
    <col min="3349" max="3573" width="8.88671875" style="46"/>
    <col min="3574" max="3574" width="14.5546875" style="46" bestFit="1" customWidth="1"/>
    <col min="3575" max="3589" width="5" style="46" customWidth="1"/>
    <col min="3590" max="3598" width="0" style="46" hidden="1" customWidth="1"/>
    <col min="3599" max="3601" width="8" style="46" customWidth="1"/>
    <col min="3602" max="3602" width="2.33203125" style="46" customWidth="1"/>
    <col min="3603" max="3604" width="8" style="46" customWidth="1"/>
    <col min="3605" max="3829" width="8.88671875" style="46"/>
    <col min="3830" max="3830" width="14.5546875" style="46" bestFit="1" customWidth="1"/>
    <col min="3831" max="3845" width="5" style="46" customWidth="1"/>
    <col min="3846" max="3854" width="0" style="46" hidden="1" customWidth="1"/>
    <col min="3855" max="3857" width="8" style="46" customWidth="1"/>
    <col min="3858" max="3858" width="2.33203125" style="46" customWidth="1"/>
    <col min="3859" max="3860" width="8" style="46" customWidth="1"/>
    <col min="3861" max="4085" width="8.88671875" style="46"/>
    <col min="4086" max="4086" width="14.5546875" style="46" bestFit="1" customWidth="1"/>
    <col min="4087" max="4101" width="5" style="46" customWidth="1"/>
    <col min="4102" max="4110" width="0" style="46" hidden="1" customWidth="1"/>
    <col min="4111" max="4113" width="8" style="46" customWidth="1"/>
    <col min="4114" max="4114" width="2.33203125" style="46" customWidth="1"/>
    <col min="4115" max="4116" width="8" style="46" customWidth="1"/>
    <col min="4117" max="4341" width="8.88671875" style="46"/>
    <col min="4342" max="4342" width="14.5546875" style="46" bestFit="1" customWidth="1"/>
    <col min="4343" max="4357" width="5" style="46" customWidth="1"/>
    <col min="4358" max="4366" width="0" style="46" hidden="1" customWidth="1"/>
    <col min="4367" max="4369" width="8" style="46" customWidth="1"/>
    <col min="4370" max="4370" width="2.33203125" style="46" customWidth="1"/>
    <col min="4371" max="4372" width="8" style="46" customWidth="1"/>
    <col min="4373" max="4597" width="8.88671875" style="46"/>
    <col min="4598" max="4598" width="14.5546875" style="46" bestFit="1" customWidth="1"/>
    <col min="4599" max="4613" width="5" style="46" customWidth="1"/>
    <col min="4614" max="4622" width="0" style="46" hidden="1" customWidth="1"/>
    <col min="4623" max="4625" width="8" style="46" customWidth="1"/>
    <col min="4626" max="4626" width="2.33203125" style="46" customWidth="1"/>
    <col min="4627" max="4628" width="8" style="46" customWidth="1"/>
    <col min="4629" max="4853" width="8.88671875" style="46"/>
    <col min="4854" max="4854" width="14.5546875" style="46" bestFit="1" customWidth="1"/>
    <col min="4855" max="4869" width="5" style="46" customWidth="1"/>
    <col min="4870" max="4878" width="0" style="46" hidden="1" customWidth="1"/>
    <col min="4879" max="4881" width="8" style="46" customWidth="1"/>
    <col min="4882" max="4882" width="2.33203125" style="46" customWidth="1"/>
    <col min="4883" max="4884" width="8" style="46" customWidth="1"/>
    <col min="4885" max="5109" width="8.88671875" style="46"/>
    <col min="5110" max="5110" width="14.5546875" style="46" bestFit="1" customWidth="1"/>
    <col min="5111" max="5125" width="5" style="46" customWidth="1"/>
    <col min="5126" max="5134" width="0" style="46" hidden="1" customWidth="1"/>
    <col min="5135" max="5137" width="8" style="46" customWidth="1"/>
    <col min="5138" max="5138" width="2.33203125" style="46" customWidth="1"/>
    <col min="5139" max="5140" width="8" style="46" customWidth="1"/>
    <col min="5141" max="5365" width="8.88671875" style="46"/>
    <col min="5366" max="5366" width="14.5546875" style="46" bestFit="1" customWidth="1"/>
    <col min="5367" max="5381" width="5" style="46" customWidth="1"/>
    <col min="5382" max="5390" width="0" style="46" hidden="1" customWidth="1"/>
    <col min="5391" max="5393" width="8" style="46" customWidth="1"/>
    <col min="5394" max="5394" width="2.33203125" style="46" customWidth="1"/>
    <col min="5395" max="5396" width="8" style="46" customWidth="1"/>
    <col min="5397" max="5621" width="8.88671875" style="46"/>
    <col min="5622" max="5622" width="14.5546875" style="46" bestFit="1" customWidth="1"/>
    <col min="5623" max="5637" width="5" style="46" customWidth="1"/>
    <col min="5638" max="5646" width="0" style="46" hidden="1" customWidth="1"/>
    <col min="5647" max="5649" width="8" style="46" customWidth="1"/>
    <col min="5650" max="5650" width="2.33203125" style="46" customWidth="1"/>
    <col min="5651" max="5652" width="8" style="46" customWidth="1"/>
    <col min="5653" max="5877" width="8.88671875" style="46"/>
    <col min="5878" max="5878" width="14.5546875" style="46" bestFit="1" customWidth="1"/>
    <col min="5879" max="5893" width="5" style="46" customWidth="1"/>
    <col min="5894" max="5902" width="0" style="46" hidden="1" customWidth="1"/>
    <col min="5903" max="5905" width="8" style="46" customWidth="1"/>
    <col min="5906" max="5906" width="2.33203125" style="46" customWidth="1"/>
    <col min="5907" max="5908" width="8" style="46" customWidth="1"/>
    <col min="5909" max="6133" width="8.88671875" style="46"/>
    <col min="6134" max="6134" width="14.5546875" style="46" bestFit="1" customWidth="1"/>
    <col min="6135" max="6149" width="5" style="46" customWidth="1"/>
    <col min="6150" max="6158" width="0" style="46" hidden="1" customWidth="1"/>
    <col min="6159" max="6161" width="8" style="46" customWidth="1"/>
    <col min="6162" max="6162" width="2.33203125" style="46" customWidth="1"/>
    <col min="6163" max="6164" width="8" style="46" customWidth="1"/>
    <col min="6165" max="6389" width="8.88671875" style="46"/>
    <col min="6390" max="6390" width="14.5546875" style="46" bestFit="1" customWidth="1"/>
    <col min="6391" max="6405" width="5" style="46" customWidth="1"/>
    <col min="6406" max="6414" width="0" style="46" hidden="1" customWidth="1"/>
    <col min="6415" max="6417" width="8" style="46" customWidth="1"/>
    <col min="6418" max="6418" width="2.33203125" style="46" customWidth="1"/>
    <col min="6419" max="6420" width="8" style="46" customWidth="1"/>
    <col min="6421" max="6645" width="8.88671875" style="46"/>
    <col min="6646" max="6646" width="14.5546875" style="46" bestFit="1" customWidth="1"/>
    <col min="6647" max="6661" width="5" style="46" customWidth="1"/>
    <col min="6662" max="6670" width="0" style="46" hidden="1" customWidth="1"/>
    <col min="6671" max="6673" width="8" style="46" customWidth="1"/>
    <col min="6674" max="6674" width="2.33203125" style="46" customWidth="1"/>
    <col min="6675" max="6676" width="8" style="46" customWidth="1"/>
    <col min="6677" max="6901" width="8.88671875" style="46"/>
    <col min="6902" max="6902" width="14.5546875" style="46" bestFit="1" customWidth="1"/>
    <col min="6903" max="6917" width="5" style="46" customWidth="1"/>
    <col min="6918" max="6926" width="0" style="46" hidden="1" customWidth="1"/>
    <col min="6927" max="6929" width="8" style="46" customWidth="1"/>
    <col min="6930" max="6930" width="2.33203125" style="46" customWidth="1"/>
    <col min="6931" max="6932" width="8" style="46" customWidth="1"/>
    <col min="6933" max="7157" width="8.88671875" style="46"/>
    <col min="7158" max="7158" width="14.5546875" style="46" bestFit="1" customWidth="1"/>
    <col min="7159" max="7173" width="5" style="46" customWidth="1"/>
    <col min="7174" max="7182" width="0" style="46" hidden="1" customWidth="1"/>
    <col min="7183" max="7185" width="8" style="46" customWidth="1"/>
    <col min="7186" max="7186" width="2.33203125" style="46" customWidth="1"/>
    <col min="7187" max="7188" width="8" style="46" customWidth="1"/>
    <col min="7189" max="7413" width="8.88671875" style="46"/>
    <col min="7414" max="7414" width="14.5546875" style="46" bestFit="1" customWidth="1"/>
    <col min="7415" max="7429" width="5" style="46" customWidth="1"/>
    <col min="7430" max="7438" width="0" style="46" hidden="1" customWidth="1"/>
    <col min="7439" max="7441" width="8" style="46" customWidth="1"/>
    <col min="7442" max="7442" width="2.33203125" style="46" customWidth="1"/>
    <col min="7443" max="7444" width="8" style="46" customWidth="1"/>
    <col min="7445" max="7669" width="8.88671875" style="46"/>
    <col min="7670" max="7670" width="14.5546875" style="46" bestFit="1" customWidth="1"/>
    <col min="7671" max="7685" width="5" style="46" customWidth="1"/>
    <col min="7686" max="7694" width="0" style="46" hidden="1" customWidth="1"/>
    <col min="7695" max="7697" width="8" style="46" customWidth="1"/>
    <col min="7698" max="7698" width="2.33203125" style="46" customWidth="1"/>
    <col min="7699" max="7700" width="8" style="46" customWidth="1"/>
    <col min="7701" max="7925" width="8.88671875" style="46"/>
    <col min="7926" max="7926" width="14.5546875" style="46" bestFit="1" customWidth="1"/>
    <col min="7927" max="7941" width="5" style="46" customWidth="1"/>
    <col min="7942" max="7950" width="0" style="46" hidden="1" customWidth="1"/>
    <col min="7951" max="7953" width="8" style="46" customWidth="1"/>
    <col min="7954" max="7954" width="2.33203125" style="46" customWidth="1"/>
    <col min="7955" max="7956" width="8" style="46" customWidth="1"/>
    <col min="7957" max="8181" width="8.88671875" style="46"/>
    <col min="8182" max="8182" width="14.5546875" style="46" bestFit="1" customWidth="1"/>
    <col min="8183" max="8197" width="5" style="46" customWidth="1"/>
    <col min="8198" max="8206" width="0" style="46" hidden="1" customWidth="1"/>
    <col min="8207" max="8209" width="8" style="46" customWidth="1"/>
    <col min="8210" max="8210" width="2.33203125" style="46" customWidth="1"/>
    <col min="8211" max="8212" width="8" style="46" customWidth="1"/>
    <col min="8213" max="8437" width="8.88671875" style="46"/>
    <col min="8438" max="8438" width="14.5546875" style="46" bestFit="1" customWidth="1"/>
    <col min="8439" max="8453" width="5" style="46" customWidth="1"/>
    <col min="8454" max="8462" width="0" style="46" hidden="1" customWidth="1"/>
    <col min="8463" max="8465" width="8" style="46" customWidth="1"/>
    <col min="8466" max="8466" width="2.33203125" style="46" customWidth="1"/>
    <col min="8467" max="8468" width="8" style="46" customWidth="1"/>
    <col min="8469" max="8693" width="8.88671875" style="46"/>
    <col min="8694" max="8694" width="14.5546875" style="46" bestFit="1" customWidth="1"/>
    <col min="8695" max="8709" width="5" style="46" customWidth="1"/>
    <col min="8710" max="8718" width="0" style="46" hidden="1" customWidth="1"/>
    <col min="8719" max="8721" width="8" style="46" customWidth="1"/>
    <col min="8722" max="8722" width="2.33203125" style="46" customWidth="1"/>
    <col min="8723" max="8724" width="8" style="46" customWidth="1"/>
    <col min="8725" max="8949" width="8.88671875" style="46"/>
    <col min="8950" max="8950" width="14.5546875" style="46" bestFit="1" customWidth="1"/>
    <col min="8951" max="8965" width="5" style="46" customWidth="1"/>
    <col min="8966" max="8974" width="0" style="46" hidden="1" customWidth="1"/>
    <col min="8975" max="8977" width="8" style="46" customWidth="1"/>
    <col min="8978" max="8978" width="2.33203125" style="46" customWidth="1"/>
    <col min="8979" max="8980" width="8" style="46" customWidth="1"/>
    <col min="8981" max="9205" width="8.88671875" style="46"/>
    <col min="9206" max="9206" width="14.5546875" style="46" bestFit="1" customWidth="1"/>
    <col min="9207" max="9221" width="5" style="46" customWidth="1"/>
    <col min="9222" max="9230" width="0" style="46" hidden="1" customWidth="1"/>
    <col min="9231" max="9233" width="8" style="46" customWidth="1"/>
    <col min="9234" max="9234" width="2.33203125" style="46" customWidth="1"/>
    <col min="9235" max="9236" width="8" style="46" customWidth="1"/>
    <col min="9237" max="9461" width="8.88671875" style="46"/>
    <col min="9462" max="9462" width="14.5546875" style="46" bestFit="1" customWidth="1"/>
    <col min="9463" max="9477" width="5" style="46" customWidth="1"/>
    <col min="9478" max="9486" width="0" style="46" hidden="1" customWidth="1"/>
    <col min="9487" max="9489" width="8" style="46" customWidth="1"/>
    <col min="9490" max="9490" width="2.33203125" style="46" customWidth="1"/>
    <col min="9491" max="9492" width="8" style="46" customWidth="1"/>
    <col min="9493" max="9717" width="8.88671875" style="46"/>
    <col min="9718" max="9718" width="14.5546875" style="46" bestFit="1" customWidth="1"/>
    <col min="9719" max="9733" width="5" style="46" customWidth="1"/>
    <col min="9734" max="9742" width="0" style="46" hidden="1" customWidth="1"/>
    <col min="9743" max="9745" width="8" style="46" customWidth="1"/>
    <col min="9746" max="9746" width="2.33203125" style="46" customWidth="1"/>
    <col min="9747" max="9748" width="8" style="46" customWidth="1"/>
    <col min="9749" max="9973" width="8.88671875" style="46"/>
    <col min="9974" max="9974" width="14.5546875" style="46" bestFit="1" customWidth="1"/>
    <col min="9975" max="9989" width="5" style="46" customWidth="1"/>
    <col min="9990" max="9998" width="0" style="46" hidden="1" customWidth="1"/>
    <col min="9999" max="10001" width="8" style="46" customWidth="1"/>
    <col min="10002" max="10002" width="2.33203125" style="46" customWidth="1"/>
    <col min="10003" max="10004" width="8" style="46" customWidth="1"/>
    <col min="10005" max="10229" width="8.88671875" style="46"/>
    <col min="10230" max="10230" width="14.5546875" style="46" bestFit="1" customWidth="1"/>
    <col min="10231" max="10245" width="5" style="46" customWidth="1"/>
    <col min="10246" max="10254" width="0" style="46" hidden="1" customWidth="1"/>
    <col min="10255" max="10257" width="8" style="46" customWidth="1"/>
    <col min="10258" max="10258" width="2.33203125" style="46" customWidth="1"/>
    <col min="10259" max="10260" width="8" style="46" customWidth="1"/>
    <col min="10261" max="10485" width="8.88671875" style="46"/>
    <col min="10486" max="10486" width="14.5546875" style="46" bestFit="1" customWidth="1"/>
    <col min="10487" max="10501" width="5" style="46" customWidth="1"/>
    <col min="10502" max="10510" width="0" style="46" hidden="1" customWidth="1"/>
    <col min="10511" max="10513" width="8" style="46" customWidth="1"/>
    <col min="10514" max="10514" width="2.33203125" style="46" customWidth="1"/>
    <col min="10515" max="10516" width="8" style="46" customWidth="1"/>
    <col min="10517" max="10741" width="8.88671875" style="46"/>
    <col min="10742" max="10742" width="14.5546875" style="46" bestFit="1" customWidth="1"/>
    <col min="10743" max="10757" width="5" style="46" customWidth="1"/>
    <col min="10758" max="10766" width="0" style="46" hidden="1" customWidth="1"/>
    <col min="10767" max="10769" width="8" style="46" customWidth="1"/>
    <col min="10770" max="10770" width="2.33203125" style="46" customWidth="1"/>
    <col min="10771" max="10772" width="8" style="46" customWidth="1"/>
    <col min="10773" max="10997" width="8.88671875" style="46"/>
    <col min="10998" max="10998" width="14.5546875" style="46" bestFit="1" customWidth="1"/>
    <col min="10999" max="11013" width="5" style="46" customWidth="1"/>
    <col min="11014" max="11022" width="0" style="46" hidden="1" customWidth="1"/>
    <col min="11023" max="11025" width="8" style="46" customWidth="1"/>
    <col min="11026" max="11026" width="2.33203125" style="46" customWidth="1"/>
    <col min="11027" max="11028" width="8" style="46" customWidth="1"/>
    <col min="11029" max="11253" width="8.88671875" style="46"/>
    <col min="11254" max="11254" width="14.5546875" style="46" bestFit="1" customWidth="1"/>
    <col min="11255" max="11269" width="5" style="46" customWidth="1"/>
    <col min="11270" max="11278" width="0" style="46" hidden="1" customWidth="1"/>
    <col min="11279" max="11281" width="8" style="46" customWidth="1"/>
    <col min="11282" max="11282" width="2.33203125" style="46" customWidth="1"/>
    <col min="11283" max="11284" width="8" style="46" customWidth="1"/>
    <col min="11285" max="11509" width="8.88671875" style="46"/>
    <col min="11510" max="11510" width="14.5546875" style="46" bestFit="1" customWidth="1"/>
    <col min="11511" max="11525" width="5" style="46" customWidth="1"/>
    <col min="11526" max="11534" width="0" style="46" hidden="1" customWidth="1"/>
    <col min="11535" max="11537" width="8" style="46" customWidth="1"/>
    <col min="11538" max="11538" width="2.33203125" style="46" customWidth="1"/>
    <col min="11539" max="11540" width="8" style="46" customWidth="1"/>
    <col min="11541" max="11765" width="8.88671875" style="46"/>
    <col min="11766" max="11766" width="14.5546875" style="46" bestFit="1" customWidth="1"/>
    <col min="11767" max="11781" width="5" style="46" customWidth="1"/>
    <col min="11782" max="11790" width="0" style="46" hidden="1" customWidth="1"/>
    <col min="11791" max="11793" width="8" style="46" customWidth="1"/>
    <col min="11794" max="11794" width="2.33203125" style="46" customWidth="1"/>
    <col min="11795" max="11796" width="8" style="46" customWidth="1"/>
    <col min="11797" max="12021" width="8.88671875" style="46"/>
    <col min="12022" max="12022" width="14.5546875" style="46" bestFit="1" customWidth="1"/>
    <col min="12023" max="12037" width="5" style="46" customWidth="1"/>
    <col min="12038" max="12046" width="0" style="46" hidden="1" customWidth="1"/>
    <col min="12047" max="12049" width="8" style="46" customWidth="1"/>
    <col min="12050" max="12050" width="2.33203125" style="46" customWidth="1"/>
    <col min="12051" max="12052" width="8" style="46" customWidth="1"/>
    <col min="12053" max="12277" width="8.88671875" style="46"/>
    <col min="12278" max="12278" width="14.5546875" style="46" bestFit="1" customWidth="1"/>
    <col min="12279" max="12293" width="5" style="46" customWidth="1"/>
    <col min="12294" max="12302" width="0" style="46" hidden="1" customWidth="1"/>
    <col min="12303" max="12305" width="8" style="46" customWidth="1"/>
    <col min="12306" max="12306" width="2.33203125" style="46" customWidth="1"/>
    <col min="12307" max="12308" width="8" style="46" customWidth="1"/>
    <col min="12309" max="12533" width="8.88671875" style="46"/>
    <col min="12534" max="12534" width="14.5546875" style="46" bestFit="1" customWidth="1"/>
    <col min="12535" max="12549" width="5" style="46" customWidth="1"/>
    <col min="12550" max="12558" width="0" style="46" hidden="1" customWidth="1"/>
    <col min="12559" max="12561" width="8" style="46" customWidth="1"/>
    <col min="12562" max="12562" width="2.33203125" style="46" customWidth="1"/>
    <col min="12563" max="12564" width="8" style="46" customWidth="1"/>
    <col min="12565" max="12789" width="8.88671875" style="46"/>
    <col min="12790" max="12790" width="14.5546875" style="46" bestFit="1" customWidth="1"/>
    <col min="12791" max="12805" width="5" style="46" customWidth="1"/>
    <col min="12806" max="12814" width="0" style="46" hidden="1" customWidth="1"/>
    <col min="12815" max="12817" width="8" style="46" customWidth="1"/>
    <col min="12818" max="12818" width="2.33203125" style="46" customWidth="1"/>
    <col min="12819" max="12820" width="8" style="46" customWidth="1"/>
    <col min="12821" max="13045" width="8.88671875" style="46"/>
    <col min="13046" max="13046" width="14.5546875" style="46" bestFit="1" customWidth="1"/>
    <col min="13047" max="13061" width="5" style="46" customWidth="1"/>
    <col min="13062" max="13070" width="0" style="46" hidden="1" customWidth="1"/>
    <col min="13071" max="13073" width="8" style="46" customWidth="1"/>
    <col min="13074" max="13074" width="2.33203125" style="46" customWidth="1"/>
    <col min="13075" max="13076" width="8" style="46" customWidth="1"/>
    <col min="13077" max="13301" width="8.88671875" style="46"/>
    <col min="13302" max="13302" width="14.5546875" style="46" bestFit="1" customWidth="1"/>
    <col min="13303" max="13317" width="5" style="46" customWidth="1"/>
    <col min="13318" max="13326" width="0" style="46" hidden="1" customWidth="1"/>
    <col min="13327" max="13329" width="8" style="46" customWidth="1"/>
    <col min="13330" max="13330" width="2.33203125" style="46" customWidth="1"/>
    <col min="13331" max="13332" width="8" style="46" customWidth="1"/>
    <col min="13333" max="13557" width="8.88671875" style="46"/>
    <col min="13558" max="13558" width="14.5546875" style="46" bestFit="1" customWidth="1"/>
    <col min="13559" max="13573" width="5" style="46" customWidth="1"/>
    <col min="13574" max="13582" width="0" style="46" hidden="1" customWidth="1"/>
    <col min="13583" max="13585" width="8" style="46" customWidth="1"/>
    <col min="13586" max="13586" width="2.33203125" style="46" customWidth="1"/>
    <col min="13587" max="13588" width="8" style="46" customWidth="1"/>
    <col min="13589" max="13813" width="8.88671875" style="46"/>
    <col min="13814" max="13814" width="14.5546875" style="46" bestFit="1" customWidth="1"/>
    <col min="13815" max="13829" width="5" style="46" customWidth="1"/>
    <col min="13830" max="13838" width="0" style="46" hidden="1" customWidth="1"/>
    <col min="13839" max="13841" width="8" style="46" customWidth="1"/>
    <col min="13842" max="13842" width="2.33203125" style="46" customWidth="1"/>
    <col min="13843" max="13844" width="8" style="46" customWidth="1"/>
    <col min="13845" max="14069" width="8.88671875" style="46"/>
    <col min="14070" max="14070" width="14.5546875" style="46" bestFit="1" customWidth="1"/>
    <col min="14071" max="14085" width="5" style="46" customWidth="1"/>
    <col min="14086" max="14094" width="0" style="46" hidden="1" customWidth="1"/>
    <col min="14095" max="14097" width="8" style="46" customWidth="1"/>
    <col min="14098" max="14098" width="2.33203125" style="46" customWidth="1"/>
    <col min="14099" max="14100" width="8" style="46" customWidth="1"/>
    <col min="14101" max="14325" width="8.88671875" style="46"/>
    <col min="14326" max="14326" width="14.5546875" style="46" bestFit="1" customWidth="1"/>
    <col min="14327" max="14341" width="5" style="46" customWidth="1"/>
    <col min="14342" max="14350" width="0" style="46" hidden="1" customWidth="1"/>
    <col min="14351" max="14353" width="8" style="46" customWidth="1"/>
    <col min="14354" max="14354" width="2.33203125" style="46" customWidth="1"/>
    <col min="14355" max="14356" width="8" style="46" customWidth="1"/>
    <col min="14357" max="14581" width="8.88671875" style="46"/>
    <col min="14582" max="14582" width="14.5546875" style="46" bestFit="1" customWidth="1"/>
    <col min="14583" max="14597" width="5" style="46" customWidth="1"/>
    <col min="14598" max="14606" width="0" style="46" hidden="1" customWidth="1"/>
    <col min="14607" max="14609" width="8" style="46" customWidth="1"/>
    <col min="14610" max="14610" width="2.33203125" style="46" customWidth="1"/>
    <col min="14611" max="14612" width="8" style="46" customWidth="1"/>
    <col min="14613" max="14837" width="8.88671875" style="46"/>
    <col min="14838" max="14838" width="14.5546875" style="46" bestFit="1" customWidth="1"/>
    <col min="14839" max="14853" width="5" style="46" customWidth="1"/>
    <col min="14854" max="14862" width="0" style="46" hidden="1" customWidth="1"/>
    <col min="14863" max="14865" width="8" style="46" customWidth="1"/>
    <col min="14866" max="14866" width="2.33203125" style="46" customWidth="1"/>
    <col min="14867" max="14868" width="8" style="46" customWidth="1"/>
    <col min="14869" max="15093" width="8.88671875" style="46"/>
    <col min="15094" max="15094" width="14.5546875" style="46" bestFit="1" customWidth="1"/>
    <col min="15095" max="15109" width="5" style="46" customWidth="1"/>
    <col min="15110" max="15118" width="0" style="46" hidden="1" customWidth="1"/>
    <col min="15119" max="15121" width="8" style="46" customWidth="1"/>
    <col min="15122" max="15122" width="2.33203125" style="46" customWidth="1"/>
    <col min="15123" max="15124" width="8" style="46" customWidth="1"/>
    <col min="15125" max="15349" width="8.88671875" style="46"/>
    <col min="15350" max="15350" width="14.5546875" style="46" bestFit="1" customWidth="1"/>
    <col min="15351" max="15365" width="5" style="46" customWidth="1"/>
    <col min="15366" max="15374" width="0" style="46" hidden="1" customWidth="1"/>
    <col min="15375" max="15377" width="8" style="46" customWidth="1"/>
    <col min="15378" max="15378" width="2.33203125" style="46" customWidth="1"/>
    <col min="15379" max="15380" width="8" style="46" customWidth="1"/>
    <col min="15381" max="15605" width="8.88671875" style="46"/>
    <col min="15606" max="15606" width="14.5546875" style="46" bestFit="1" customWidth="1"/>
    <col min="15607" max="15621" width="5" style="46" customWidth="1"/>
    <col min="15622" max="15630" width="0" style="46" hidden="1" customWidth="1"/>
    <col min="15631" max="15633" width="8" style="46" customWidth="1"/>
    <col min="15634" max="15634" width="2.33203125" style="46" customWidth="1"/>
    <col min="15635" max="15636" width="8" style="46" customWidth="1"/>
    <col min="15637" max="15861" width="8.88671875" style="46"/>
    <col min="15862" max="15862" width="14.5546875" style="46" bestFit="1" customWidth="1"/>
    <col min="15863" max="15877" width="5" style="46" customWidth="1"/>
    <col min="15878" max="15886" width="0" style="46" hidden="1" customWidth="1"/>
    <col min="15887" max="15889" width="8" style="46" customWidth="1"/>
    <col min="15890" max="15890" width="2.33203125" style="46" customWidth="1"/>
    <col min="15891" max="15892" width="8" style="46" customWidth="1"/>
    <col min="15893" max="16117" width="8.88671875" style="46"/>
    <col min="16118" max="16118" width="14.5546875" style="46" bestFit="1" customWidth="1"/>
    <col min="16119" max="16133" width="5" style="46" customWidth="1"/>
    <col min="16134" max="16142" width="0" style="46" hidden="1" customWidth="1"/>
    <col min="16143" max="16145" width="8" style="46" customWidth="1"/>
    <col min="16146" max="16146" width="2.33203125" style="46" customWidth="1"/>
    <col min="16147" max="16148" width="8" style="46" customWidth="1"/>
    <col min="16149" max="16384" width="8.88671875" style="46"/>
  </cols>
  <sheetData>
    <row r="1" spans="1:20" x14ac:dyDescent="0.3">
      <c r="A1" s="207" t="s">
        <v>68</v>
      </c>
      <c r="B1" s="208"/>
      <c r="C1" s="199" t="s">
        <v>0</v>
      </c>
      <c r="D1" s="200"/>
      <c r="E1" s="201"/>
      <c r="F1" s="199" t="s">
        <v>1</v>
      </c>
      <c r="G1" s="200"/>
      <c r="H1" s="201"/>
      <c r="I1" s="199" t="s">
        <v>2</v>
      </c>
      <c r="J1" s="200"/>
      <c r="K1" s="201"/>
      <c r="L1" s="199" t="s">
        <v>3</v>
      </c>
      <c r="M1" s="200"/>
      <c r="N1" s="201"/>
      <c r="O1" s="202" t="s">
        <v>5</v>
      </c>
      <c r="P1" s="200" t="s">
        <v>6</v>
      </c>
      <c r="Q1" s="200" t="s">
        <v>7</v>
      </c>
      <c r="R1" s="200"/>
      <c r="S1" s="200"/>
      <c r="T1" s="201"/>
    </row>
    <row r="2" spans="1:20" ht="15" thickBot="1" x14ac:dyDescent="0.35">
      <c r="A2" s="209"/>
      <c r="B2" s="210"/>
      <c r="C2" s="206" t="str">
        <f>B3</f>
        <v>Střítěž A</v>
      </c>
      <c r="D2" s="204"/>
      <c r="E2" s="205"/>
      <c r="F2" s="206" t="str">
        <f>B4</f>
        <v>Valmez B</v>
      </c>
      <c r="G2" s="204"/>
      <c r="H2" s="205"/>
      <c r="I2" s="206" t="str">
        <f>B5</f>
        <v>Frenštát B</v>
      </c>
      <c r="J2" s="204"/>
      <c r="K2" s="205"/>
      <c r="L2" s="206" t="str">
        <f>B6</f>
        <v>8.ZŠ A</v>
      </c>
      <c r="M2" s="204"/>
      <c r="N2" s="205"/>
      <c r="O2" s="203"/>
      <c r="P2" s="204"/>
      <c r="Q2" s="204"/>
      <c r="R2" s="204"/>
      <c r="S2" s="204"/>
      <c r="T2" s="205"/>
    </row>
    <row r="3" spans="1:20" ht="21" x14ac:dyDescent="0.3">
      <c r="A3" s="5" t="s">
        <v>0</v>
      </c>
      <c r="B3" s="6" t="s">
        <v>32</v>
      </c>
      <c r="C3" s="7"/>
      <c r="D3" s="8"/>
      <c r="E3" s="9"/>
      <c r="F3" s="10">
        <v>5</v>
      </c>
      <c r="G3" s="11" t="s">
        <v>8</v>
      </c>
      <c r="H3" s="12">
        <v>2</v>
      </c>
      <c r="I3" s="10">
        <v>3</v>
      </c>
      <c r="J3" s="11" t="s">
        <v>8</v>
      </c>
      <c r="K3" s="12">
        <v>2</v>
      </c>
      <c r="L3" s="10">
        <v>8</v>
      </c>
      <c r="M3" s="11" t="s">
        <v>8</v>
      </c>
      <c r="N3" s="12">
        <v>3</v>
      </c>
      <c r="O3" s="13">
        <f>SUM(IF(C3&gt;E3,1,0),IF(F3&gt;H3,1,0),IF(I3&gt;K3,1,0),IF(L3&gt;N3,1,0))</f>
        <v>3</v>
      </c>
      <c r="P3" s="14" t="s">
        <v>0</v>
      </c>
      <c r="Q3" s="11">
        <f>C3+F3+I3+L3</f>
        <v>16</v>
      </c>
      <c r="R3" s="11" t="s">
        <v>8</v>
      </c>
      <c r="S3" s="11">
        <f>E3+H3+K3+N3</f>
        <v>7</v>
      </c>
      <c r="T3" s="12">
        <f>Q3/S3</f>
        <v>2.2857142857142856</v>
      </c>
    </row>
    <row r="4" spans="1:20" ht="21" x14ac:dyDescent="0.3">
      <c r="A4" s="15" t="s">
        <v>1</v>
      </c>
      <c r="B4" s="16" t="s">
        <v>27</v>
      </c>
      <c r="C4" s="17">
        <f>H3</f>
        <v>2</v>
      </c>
      <c r="D4" s="18" t="s">
        <v>8</v>
      </c>
      <c r="E4" s="19">
        <f>F3</f>
        <v>5</v>
      </c>
      <c r="F4" s="20"/>
      <c r="G4" s="21"/>
      <c r="H4" s="22"/>
      <c r="I4" s="23">
        <v>4</v>
      </c>
      <c r="J4" s="24" t="s">
        <v>8</v>
      </c>
      <c r="K4" s="25">
        <v>0</v>
      </c>
      <c r="L4" s="23">
        <v>11</v>
      </c>
      <c r="M4" s="24" t="s">
        <v>8</v>
      </c>
      <c r="N4" s="25">
        <v>3</v>
      </c>
      <c r="O4" s="26">
        <f t="shared" ref="O4:O6" si="0">SUM(IF(C4&gt;E4,1,0),IF(F4&gt;H4,1,0),IF(I4&gt;K4,1,0),IF(L4&gt;N4,1,0))</f>
        <v>2</v>
      </c>
      <c r="P4" s="27" t="s">
        <v>1</v>
      </c>
      <c r="Q4" s="24">
        <f t="shared" ref="Q4:Q6" si="1">C4+F4+I4+L4</f>
        <v>17</v>
      </c>
      <c r="R4" s="24" t="s">
        <v>8</v>
      </c>
      <c r="S4" s="24">
        <f t="shared" ref="S4:S6" si="2">E4+H4+K4+N4</f>
        <v>8</v>
      </c>
      <c r="T4" s="25">
        <f t="shared" ref="T4:T6" si="3">Q4/S4</f>
        <v>2.125</v>
      </c>
    </row>
    <row r="5" spans="1:20" ht="21" x14ac:dyDescent="0.3">
      <c r="A5" s="15" t="s">
        <v>2</v>
      </c>
      <c r="B5" s="16" t="s">
        <v>52</v>
      </c>
      <c r="C5" s="17">
        <f>K3</f>
        <v>2</v>
      </c>
      <c r="D5" s="18" t="s">
        <v>8</v>
      </c>
      <c r="E5" s="19">
        <f>I3</f>
        <v>3</v>
      </c>
      <c r="F5" s="17">
        <f>K4</f>
        <v>0</v>
      </c>
      <c r="G5" s="18" t="s">
        <v>8</v>
      </c>
      <c r="H5" s="19">
        <f>I4</f>
        <v>4</v>
      </c>
      <c r="I5" s="20"/>
      <c r="J5" s="21"/>
      <c r="K5" s="22"/>
      <c r="L5" s="23">
        <v>1</v>
      </c>
      <c r="M5" s="24" t="s">
        <v>8</v>
      </c>
      <c r="N5" s="25">
        <v>11</v>
      </c>
      <c r="O5" s="26">
        <f t="shared" si="0"/>
        <v>0</v>
      </c>
      <c r="P5" s="27" t="s">
        <v>3</v>
      </c>
      <c r="Q5" s="24">
        <f t="shared" si="1"/>
        <v>3</v>
      </c>
      <c r="R5" s="24" t="s">
        <v>8</v>
      </c>
      <c r="S5" s="24">
        <f t="shared" si="2"/>
        <v>18</v>
      </c>
      <c r="T5" s="25">
        <f t="shared" si="3"/>
        <v>0.16666666666666666</v>
      </c>
    </row>
    <row r="6" spans="1:20" ht="21.6" thickBot="1" x14ac:dyDescent="0.35">
      <c r="A6" s="4" t="s">
        <v>3</v>
      </c>
      <c r="B6" s="28" t="s">
        <v>30</v>
      </c>
      <c r="C6" s="29">
        <f>N3</f>
        <v>3</v>
      </c>
      <c r="D6" s="30" t="s">
        <v>8</v>
      </c>
      <c r="E6" s="31">
        <f>L3</f>
        <v>8</v>
      </c>
      <c r="F6" s="29">
        <f>N4</f>
        <v>3</v>
      </c>
      <c r="G6" s="30" t="s">
        <v>8</v>
      </c>
      <c r="H6" s="31">
        <f>L4</f>
        <v>11</v>
      </c>
      <c r="I6" s="29">
        <f>N5</f>
        <v>11</v>
      </c>
      <c r="J6" s="30" t="s">
        <v>8</v>
      </c>
      <c r="K6" s="31">
        <f>L5</f>
        <v>1</v>
      </c>
      <c r="L6" s="32"/>
      <c r="M6" s="33"/>
      <c r="N6" s="34"/>
      <c r="O6" s="35">
        <f t="shared" si="0"/>
        <v>1</v>
      </c>
      <c r="P6" s="36" t="s">
        <v>2</v>
      </c>
      <c r="Q6" s="37">
        <f t="shared" si="1"/>
        <v>17</v>
      </c>
      <c r="R6" s="37" t="s">
        <v>8</v>
      </c>
      <c r="S6" s="37">
        <f t="shared" si="2"/>
        <v>20</v>
      </c>
      <c r="T6" s="38">
        <f t="shared" si="3"/>
        <v>0.85</v>
      </c>
    </row>
    <row r="7" spans="1:20" ht="15" thickBot="1" x14ac:dyDescent="0.35"/>
    <row r="8" spans="1:20" x14ac:dyDescent="0.3">
      <c r="A8" s="207" t="s">
        <v>69</v>
      </c>
      <c r="B8" s="208"/>
      <c r="C8" s="199" t="s">
        <v>0</v>
      </c>
      <c r="D8" s="200"/>
      <c r="E8" s="201"/>
      <c r="F8" s="199" t="s">
        <v>1</v>
      </c>
      <c r="G8" s="200"/>
      <c r="H8" s="201"/>
      <c r="I8" s="199" t="s">
        <v>2</v>
      </c>
      <c r="J8" s="200"/>
      <c r="K8" s="201"/>
      <c r="L8" s="199" t="s">
        <v>3</v>
      </c>
      <c r="M8" s="200"/>
      <c r="N8" s="201"/>
      <c r="O8" s="202" t="s">
        <v>5</v>
      </c>
      <c r="P8" s="200" t="s">
        <v>6</v>
      </c>
      <c r="Q8" s="200" t="s">
        <v>7</v>
      </c>
      <c r="R8" s="200"/>
      <c r="S8" s="200"/>
      <c r="T8" s="201"/>
    </row>
    <row r="9" spans="1:20" ht="15" thickBot="1" x14ac:dyDescent="0.35">
      <c r="A9" s="209"/>
      <c r="B9" s="210"/>
      <c r="C9" s="206" t="str">
        <f>B10</f>
        <v>Sokol FM A</v>
      </c>
      <c r="D9" s="204"/>
      <c r="E9" s="205"/>
      <c r="F9" s="206" t="str">
        <f>B11</f>
        <v>Valmez A</v>
      </c>
      <c r="G9" s="204"/>
      <c r="H9" s="205"/>
      <c r="I9" s="206" t="str">
        <f>B12</f>
        <v>Hnojník B</v>
      </c>
      <c r="J9" s="204"/>
      <c r="K9" s="205"/>
      <c r="L9" s="206" t="str">
        <f>B13</f>
        <v>Brušperk A</v>
      </c>
      <c r="M9" s="204"/>
      <c r="N9" s="205"/>
      <c r="O9" s="203"/>
      <c r="P9" s="204"/>
      <c r="Q9" s="204"/>
      <c r="R9" s="204"/>
      <c r="S9" s="204"/>
      <c r="T9" s="205"/>
    </row>
    <row r="10" spans="1:20" ht="21" x14ac:dyDescent="0.3">
      <c r="A10" s="5" t="s">
        <v>0</v>
      </c>
      <c r="B10" s="6" t="s">
        <v>63</v>
      </c>
      <c r="C10" s="7"/>
      <c r="D10" s="8"/>
      <c r="E10" s="9"/>
      <c r="F10" s="10">
        <v>5</v>
      </c>
      <c r="G10" s="11" t="s">
        <v>8</v>
      </c>
      <c r="H10" s="12">
        <v>3</v>
      </c>
      <c r="I10" s="10">
        <v>6</v>
      </c>
      <c r="J10" s="11" t="s">
        <v>8</v>
      </c>
      <c r="K10" s="12">
        <v>5</v>
      </c>
      <c r="L10" s="10">
        <v>6</v>
      </c>
      <c r="M10" s="11" t="s">
        <v>8</v>
      </c>
      <c r="N10" s="12">
        <v>9</v>
      </c>
      <c r="O10" s="13">
        <f>SUM(IF(C10&gt;E10,1,0),IF(F10&gt;H10,1,0),IF(I10&gt;K10,1,0),IF(L10&gt;N10,1,0))</f>
        <v>2</v>
      </c>
      <c r="P10" s="14" t="s">
        <v>9</v>
      </c>
      <c r="Q10" s="11">
        <f>C10+F10+I10+L10</f>
        <v>17</v>
      </c>
      <c r="R10" s="11" t="s">
        <v>8</v>
      </c>
      <c r="S10" s="11">
        <f>E10+H10+K10+N10</f>
        <v>17</v>
      </c>
      <c r="T10" s="12">
        <f>Q10/S10</f>
        <v>1</v>
      </c>
    </row>
    <row r="11" spans="1:20" ht="21" x14ac:dyDescent="0.3">
      <c r="A11" s="15" t="s">
        <v>1</v>
      </c>
      <c r="B11" s="16" t="s">
        <v>26</v>
      </c>
      <c r="C11" s="17">
        <f>H10</f>
        <v>3</v>
      </c>
      <c r="D11" s="18" t="s">
        <v>8</v>
      </c>
      <c r="E11" s="19">
        <f>F10</f>
        <v>5</v>
      </c>
      <c r="F11" s="20"/>
      <c r="G11" s="21"/>
      <c r="H11" s="22"/>
      <c r="I11" s="23">
        <v>6</v>
      </c>
      <c r="J11" s="24" t="s">
        <v>8</v>
      </c>
      <c r="K11" s="25">
        <v>3</v>
      </c>
      <c r="L11" s="23">
        <v>6</v>
      </c>
      <c r="M11" s="24" t="s">
        <v>8</v>
      </c>
      <c r="N11" s="25">
        <v>7</v>
      </c>
      <c r="O11" s="26">
        <f>SUM(IF(C11&gt;E11,1,0),IF(F11&gt;H11,1,0),IF(I11&gt;K11,1,0),IF(L11&gt;N11,1,0))</f>
        <v>1</v>
      </c>
      <c r="P11" s="27" t="s">
        <v>76</v>
      </c>
      <c r="Q11" s="24">
        <f>C11+F11+I11+L11</f>
        <v>15</v>
      </c>
      <c r="R11" s="24" t="s">
        <v>8</v>
      </c>
      <c r="S11" s="24">
        <f>E11+H11+K11+N11</f>
        <v>15</v>
      </c>
      <c r="T11" s="25">
        <f>Q11/S11</f>
        <v>1</v>
      </c>
    </row>
    <row r="12" spans="1:20" ht="21" x14ac:dyDescent="0.3">
      <c r="A12" s="15" t="s">
        <v>2</v>
      </c>
      <c r="B12" s="16" t="s">
        <v>17</v>
      </c>
      <c r="C12" s="17">
        <f>K10</f>
        <v>5</v>
      </c>
      <c r="D12" s="18" t="s">
        <v>8</v>
      </c>
      <c r="E12" s="19">
        <f>I10</f>
        <v>6</v>
      </c>
      <c r="F12" s="17">
        <f>K11</f>
        <v>3</v>
      </c>
      <c r="G12" s="18" t="s">
        <v>8</v>
      </c>
      <c r="H12" s="19">
        <f>I11</f>
        <v>6</v>
      </c>
      <c r="I12" s="20"/>
      <c r="J12" s="21"/>
      <c r="K12" s="22"/>
      <c r="L12" s="23">
        <v>4</v>
      </c>
      <c r="M12" s="24" t="s">
        <v>8</v>
      </c>
      <c r="N12" s="25">
        <v>6</v>
      </c>
      <c r="O12" s="26">
        <f>SUM(IF(C12&gt;E12,1,0),IF(F12&gt;H12,1,0),IF(I12&gt;K12,1,0),IF(L12&gt;N12,1,0))</f>
        <v>0</v>
      </c>
      <c r="P12" s="27" t="s">
        <v>77</v>
      </c>
      <c r="Q12" s="24">
        <f>C12+F12+I12+L12</f>
        <v>12</v>
      </c>
      <c r="R12" s="24" t="s">
        <v>8</v>
      </c>
      <c r="S12" s="24">
        <f>E12+H12+K12+N12</f>
        <v>18</v>
      </c>
      <c r="T12" s="25">
        <f>Q12/S12</f>
        <v>0.66666666666666663</v>
      </c>
    </row>
    <row r="13" spans="1:20" ht="21.6" thickBot="1" x14ac:dyDescent="0.35">
      <c r="A13" s="4" t="s">
        <v>3</v>
      </c>
      <c r="B13" s="28" t="s">
        <v>10</v>
      </c>
      <c r="C13" s="29">
        <f>N10</f>
        <v>9</v>
      </c>
      <c r="D13" s="30" t="s">
        <v>8</v>
      </c>
      <c r="E13" s="31">
        <f>L10</f>
        <v>6</v>
      </c>
      <c r="F13" s="29">
        <f>N11</f>
        <v>7</v>
      </c>
      <c r="G13" s="30" t="s">
        <v>8</v>
      </c>
      <c r="H13" s="31">
        <f>L11</f>
        <v>6</v>
      </c>
      <c r="I13" s="29">
        <f>N12</f>
        <v>6</v>
      </c>
      <c r="J13" s="30" t="s">
        <v>8</v>
      </c>
      <c r="K13" s="31">
        <f>L12</f>
        <v>4</v>
      </c>
      <c r="L13" s="32"/>
      <c r="M13" s="33"/>
      <c r="N13" s="34"/>
      <c r="O13" s="35">
        <f>SUM(IF(C13&gt;E13,1,0),IF(F13&gt;H13,1,0),IF(I13&gt;K13,1,0),IF(L13&gt;N13,1,0))</f>
        <v>3</v>
      </c>
      <c r="P13" s="36" t="s">
        <v>4</v>
      </c>
      <c r="Q13" s="37">
        <f>C13+F13+I13+L13</f>
        <v>22</v>
      </c>
      <c r="R13" s="37" t="s">
        <v>8</v>
      </c>
      <c r="S13" s="37">
        <f>E13+H13+K13+N13</f>
        <v>16</v>
      </c>
      <c r="T13" s="38">
        <f>Q13/S13</f>
        <v>1.375</v>
      </c>
    </row>
    <row r="14" spans="1:20" ht="15" thickBot="1" x14ac:dyDescent="0.35"/>
    <row r="15" spans="1:20" x14ac:dyDescent="0.3">
      <c r="A15" s="207" t="s">
        <v>70</v>
      </c>
      <c r="B15" s="208"/>
      <c r="C15" s="199" t="s">
        <v>0</v>
      </c>
      <c r="D15" s="200"/>
      <c r="E15" s="201"/>
      <c r="F15" s="199" t="s">
        <v>1</v>
      </c>
      <c r="G15" s="200"/>
      <c r="H15" s="201"/>
      <c r="I15" s="199" t="s">
        <v>2</v>
      </c>
      <c r="J15" s="200"/>
      <c r="K15" s="201"/>
      <c r="L15" s="199" t="s">
        <v>3</v>
      </c>
      <c r="M15" s="200"/>
      <c r="N15" s="201"/>
      <c r="O15" s="202" t="s">
        <v>5</v>
      </c>
      <c r="P15" s="200" t="s">
        <v>6</v>
      </c>
      <c r="Q15" s="200" t="s">
        <v>7</v>
      </c>
      <c r="R15" s="200"/>
      <c r="S15" s="200"/>
      <c r="T15" s="201"/>
    </row>
    <row r="16" spans="1:20" ht="15" thickBot="1" x14ac:dyDescent="0.35">
      <c r="A16" s="209"/>
      <c r="B16" s="210"/>
      <c r="C16" s="206" t="str">
        <f>B17</f>
        <v>Kozlovice A</v>
      </c>
      <c r="D16" s="204"/>
      <c r="E16" s="205"/>
      <c r="F16" s="206" t="str">
        <f>B18</f>
        <v>7.ZŠ A</v>
      </c>
      <c r="G16" s="204"/>
      <c r="H16" s="205"/>
      <c r="I16" s="206" t="str">
        <f>B19</f>
        <v>Red Volley A</v>
      </c>
      <c r="J16" s="204"/>
      <c r="K16" s="205"/>
      <c r="L16" s="206" t="str">
        <f>B20</f>
        <v>Valmez C</v>
      </c>
      <c r="M16" s="204"/>
      <c r="N16" s="205"/>
      <c r="O16" s="203"/>
      <c r="P16" s="204"/>
      <c r="Q16" s="204"/>
      <c r="R16" s="204"/>
      <c r="S16" s="204"/>
      <c r="T16" s="205"/>
    </row>
    <row r="17" spans="1:20" ht="21" x14ac:dyDescent="0.3">
      <c r="A17" s="5" t="s">
        <v>0</v>
      </c>
      <c r="B17" s="6" t="s">
        <v>13</v>
      </c>
      <c r="C17" s="7"/>
      <c r="D17" s="8"/>
      <c r="E17" s="9"/>
      <c r="F17" s="10">
        <v>2</v>
      </c>
      <c r="G17" s="11" t="s">
        <v>8</v>
      </c>
      <c r="H17" s="12">
        <v>3</v>
      </c>
      <c r="I17" s="10">
        <v>7</v>
      </c>
      <c r="J17" s="11" t="s">
        <v>8</v>
      </c>
      <c r="K17" s="12">
        <v>3</v>
      </c>
      <c r="L17" s="10">
        <v>4</v>
      </c>
      <c r="M17" s="11" t="s">
        <v>8</v>
      </c>
      <c r="N17" s="12">
        <v>2</v>
      </c>
      <c r="O17" s="13">
        <f>SUM(IF(C17&gt;E17,1,0),IF(F17&gt;H17,1,0),IF(I17&gt;K17,1,0),IF(L17&gt;N17,1,0))</f>
        <v>2</v>
      </c>
      <c r="P17" s="14" t="s">
        <v>79</v>
      </c>
      <c r="Q17" s="11">
        <f>C17+F17+I17+L17</f>
        <v>13</v>
      </c>
      <c r="R17" s="11" t="s">
        <v>8</v>
      </c>
      <c r="S17" s="11">
        <f>E17+H17+K17+N17</f>
        <v>8</v>
      </c>
      <c r="T17" s="12">
        <f>Q17/S17</f>
        <v>1.625</v>
      </c>
    </row>
    <row r="18" spans="1:20" ht="21" x14ac:dyDescent="0.3">
      <c r="A18" s="15" t="s">
        <v>1</v>
      </c>
      <c r="B18" s="16" t="s">
        <v>21</v>
      </c>
      <c r="C18" s="17">
        <f>H17</f>
        <v>3</v>
      </c>
      <c r="D18" s="18" t="s">
        <v>8</v>
      </c>
      <c r="E18" s="19">
        <f>F17</f>
        <v>2</v>
      </c>
      <c r="F18" s="20"/>
      <c r="G18" s="21"/>
      <c r="H18" s="22"/>
      <c r="I18" s="23">
        <v>7</v>
      </c>
      <c r="J18" s="24" t="s">
        <v>8</v>
      </c>
      <c r="K18" s="25">
        <v>3</v>
      </c>
      <c r="L18" s="23">
        <v>3</v>
      </c>
      <c r="M18" s="24" t="s">
        <v>8</v>
      </c>
      <c r="N18" s="25">
        <v>1</v>
      </c>
      <c r="O18" s="26">
        <f>SUM(IF(C18&gt;E18,1,0),IF(F18&gt;H18,1,0),IF(I18&gt;K18,1,0),IF(L18&gt;N18,1,0))</f>
        <v>3</v>
      </c>
      <c r="P18" s="27" t="s">
        <v>78</v>
      </c>
      <c r="Q18" s="24">
        <f>C18+F18+I18+L18</f>
        <v>13</v>
      </c>
      <c r="R18" s="24" t="s">
        <v>8</v>
      </c>
      <c r="S18" s="24">
        <f>E18+H18+K18+N18</f>
        <v>6</v>
      </c>
      <c r="T18" s="25">
        <f>Q18/S18</f>
        <v>2.1666666666666665</v>
      </c>
    </row>
    <row r="19" spans="1:20" ht="21" x14ac:dyDescent="0.3">
      <c r="A19" s="15" t="s">
        <v>2</v>
      </c>
      <c r="B19" s="16" t="s">
        <v>58</v>
      </c>
      <c r="C19" s="17">
        <f>K17</f>
        <v>3</v>
      </c>
      <c r="D19" s="18" t="s">
        <v>8</v>
      </c>
      <c r="E19" s="19">
        <f>I17</f>
        <v>7</v>
      </c>
      <c r="F19" s="17">
        <f>K18</f>
        <v>3</v>
      </c>
      <c r="G19" s="18" t="s">
        <v>8</v>
      </c>
      <c r="H19" s="19">
        <f>I18</f>
        <v>7</v>
      </c>
      <c r="I19" s="20"/>
      <c r="J19" s="21"/>
      <c r="K19" s="22"/>
      <c r="L19" s="23">
        <v>11</v>
      </c>
      <c r="M19" s="24" t="s">
        <v>8</v>
      </c>
      <c r="N19" s="25">
        <v>5</v>
      </c>
      <c r="O19" s="26">
        <f>SUM(IF(C19&gt;E19,1,0),IF(F19&gt;H19,1,0),IF(I19&gt;K19,1,0),IF(L19&gt;N19,1,0))</f>
        <v>1</v>
      </c>
      <c r="P19" s="27" t="s">
        <v>80</v>
      </c>
      <c r="Q19" s="24">
        <f>C19+F19+I19+L19</f>
        <v>17</v>
      </c>
      <c r="R19" s="24" t="s">
        <v>8</v>
      </c>
      <c r="S19" s="24">
        <f>E19+H19+K19+N19</f>
        <v>19</v>
      </c>
      <c r="T19" s="25">
        <f>Q19/S19</f>
        <v>0.89473684210526316</v>
      </c>
    </row>
    <row r="20" spans="1:20" ht="21.6" thickBot="1" x14ac:dyDescent="0.35">
      <c r="A20" s="4" t="s">
        <v>3</v>
      </c>
      <c r="B20" s="28" t="s">
        <v>29</v>
      </c>
      <c r="C20" s="29">
        <f>N17</f>
        <v>2</v>
      </c>
      <c r="D20" s="30" t="s">
        <v>8</v>
      </c>
      <c r="E20" s="31">
        <f>L17</f>
        <v>4</v>
      </c>
      <c r="F20" s="29">
        <f>N18</f>
        <v>1</v>
      </c>
      <c r="G20" s="30" t="s">
        <v>8</v>
      </c>
      <c r="H20" s="31">
        <f>L18</f>
        <v>3</v>
      </c>
      <c r="I20" s="29">
        <f>N19</f>
        <v>5</v>
      </c>
      <c r="J20" s="30" t="s">
        <v>8</v>
      </c>
      <c r="K20" s="31">
        <f>L19</f>
        <v>11</v>
      </c>
      <c r="L20" s="32"/>
      <c r="M20" s="33"/>
      <c r="N20" s="34"/>
      <c r="O20" s="35">
        <f>SUM(IF(C20&gt;E20,1,0),IF(F20&gt;H20,1,0),IF(I20&gt;K20,1,0),IF(L20&gt;N20,1,0))</f>
        <v>0</v>
      </c>
      <c r="P20" s="36" t="s">
        <v>82</v>
      </c>
      <c r="Q20" s="37">
        <f>C20+F20+I20+L20</f>
        <v>8</v>
      </c>
      <c r="R20" s="37" t="s">
        <v>8</v>
      </c>
      <c r="S20" s="37">
        <f>E20+H20+K20+N20</f>
        <v>18</v>
      </c>
      <c r="T20" s="38">
        <f>Q20/S20</f>
        <v>0.44444444444444442</v>
      </c>
    </row>
    <row r="21" spans="1:20" ht="15" thickBot="1" x14ac:dyDescent="0.35"/>
    <row r="22" spans="1:20" x14ac:dyDescent="0.3">
      <c r="A22" s="207" t="s">
        <v>71</v>
      </c>
      <c r="B22" s="208"/>
      <c r="C22" s="199" t="s">
        <v>0</v>
      </c>
      <c r="D22" s="200"/>
      <c r="E22" s="201"/>
      <c r="F22" s="199" t="s">
        <v>1</v>
      </c>
      <c r="G22" s="200"/>
      <c r="H22" s="201"/>
      <c r="I22" s="199" t="s">
        <v>2</v>
      </c>
      <c r="J22" s="200"/>
      <c r="K22" s="201"/>
      <c r="L22" s="199" t="s">
        <v>3</v>
      </c>
      <c r="M22" s="200"/>
      <c r="N22" s="201"/>
      <c r="O22" s="202" t="s">
        <v>5</v>
      </c>
      <c r="P22" s="200" t="s">
        <v>6</v>
      </c>
      <c r="Q22" s="200" t="s">
        <v>7</v>
      </c>
      <c r="R22" s="200"/>
      <c r="S22" s="200"/>
      <c r="T22" s="201"/>
    </row>
    <row r="23" spans="1:20" ht="15" thickBot="1" x14ac:dyDescent="0.35">
      <c r="A23" s="209"/>
      <c r="B23" s="210"/>
      <c r="C23" s="206" t="str">
        <f>B24</f>
        <v>Metylovice A</v>
      </c>
      <c r="D23" s="204"/>
      <c r="E23" s="205"/>
      <c r="F23" s="206" t="str">
        <f>B25</f>
        <v>Polanka A</v>
      </c>
      <c r="G23" s="204"/>
      <c r="H23" s="205"/>
      <c r="I23" s="206" t="str">
        <f>B26</f>
        <v>Hnojník A</v>
      </c>
      <c r="J23" s="204"/>
      <c r="K23" s="205"/>
      <c r="L23" s="206" t="str">
        <f>B27</f>
        <v>Raškovice A</v>
      </c>
      <c r="M23" s="204"/>
      <c r="N23" s="205"/>
      <c r="O23" s="203"/>
      <c r="P23" s="204"/>
      <c r="Q23" s="204"/>
      <c r="R23" s="204"/>
      <c r="S23" s="204"/>
      <c r="T23" s="205"/>
    </row>
    <row r="24" spans="1:20" ht="21" x14ac:dyDescent="0.3">
      <c r="A24" s="5" t="s">
        <v>0</v>
      </c>
      <c r="B24" s="6" t="s">
        <v>14</v>
      </c>
      <c r="C24" s="7"/>
      <c r="D24" s="8"/>
      <c r="E24" s="9"/>
      <c r="F24" s="10">
        <v>9</v>
      </c>
      <c r="G24" s="11" t="s">
        <v>8</v>
      </c>
      <c r="H24" s="12">
        <v>5</v>
      </c>
      <c r="I24" s="10">
        <v>7</v>
      </c>
      <c r="J24" s="11" t="s">
        <v>8</v>
      </c>
      <c r="K24" s="12">
        <v>9</v>
      </c>
      <c r="L24" s="10">
        <v>2</v>
      </c>
      <c r="M24" s="11" t="s">
        <v>8</v>
      </c>
      <c r="N24" s="12">
        <v>6</v>
      </c>
      <c r="O24" s="13">
        <f>SUM(IF(C24&gt;E24,1,0),IF(F24&gt;H24,1,0),IF(I24&gt;K24,1,0),IF(L24&gt;N24,1,0))</f>
        <v>1</v>
      </c>
      <c r="P24" s="14" t="s">
        <v>84</v>
      </c>
      <c r="Q24" s="11">
        <f>C24+F24+I24+L24</f>
        <v>18</v>
      </c>
      <c r="R24" s="11" t="s">
        <v>8</v>
      </c>
      <c r="S24" s="11">
        <f>E24+H24+K24+N24</f>
        <v>20</v>
      </c>
      <c r="T24" s="12">
        <f>Q24/S24</f>
        <v>0.9</v>
      </c>
    </row>
    <row r="25" spans="1:20" ht="21" x14ac:dyDescent="0.3">
      <c r="A25" s="15" t="s">
        <v>1</v>
      </c>
      <c r="B25" s="16" t="s">
        <v>20</v>
      </c>
      <c r="C25" s="17">
        <f>H24</f>
        <v>5</v>
      </c>
      <c r="D25" s="18" t="s">
        <v>8</v>
      </c>
      <c r="E25" s="19">
        <f>F24</f>
        <v>9</v>
      </c>
      <c r="F25" s="20"/>
      <c r="G25" s="21"/>
      <c r="H25" s="22"/>
      <c r="I25" s="23">
        <v>7</v>
      </c>
      <c r="J25" s="24" t="s">
        <v>8</v>
      </c>
      <c r="K25" s="25">
        <v>4</v>
      </c>
      <c r="L25" s="23">
        <v>1</v>
      </c>
      <c r="M25" s="24" t="s">
        <v>8</v>
      </c>
      <c r="N25" s="25">
        <v>7</v>
      </c>
      <c r="O25" s="26">
        <f>SUM(IF(C25&gt;E25,1,0),IF(F25&gt;H25,1,0),IF(I25&gt;K25,1,0),IF(L25&gt;N25,1,0))</f>
        <v>1</v>
      </c>
      <c r="P25" s="27" t="s">
        <v>85</v>
      </c>
      <c r="Q25" s="24">
        <f>C25+F25+I25+L25</f>
        <v>13</v>
      </c>
      <c r="R25" s="24" t="s">
        <v>8</v>
      </c>
      <c r="S25" s="24">
        <f>E25+H25+K25+N25</f>
        <v>20</v>
      </c>
      <c r="T25" s="25">
        <f>Q25/S25</f>
        <v>0.65</v>
      </c>
    </row>
    <row r="26" spans="1:20" ht="21" x14ac:dyDescent="0.3">
      <c r="A26" s="15" t="s">
        <v>2</v>
      </c>
      <c r="B26" s="16" t="s">
        <v>12</v>
      </c>
      <c r="C26" s="17">
        <f>K24</f>
        <v>9</v>
      </c>
      <c r="D26" s="18" t="s">
        <v>8</v>
      </c>
      <c r="E26" s="19">
        <f>I24</f>
        <v>7</v>
      </c>
      <c r="F26" s="17">
        <f>K25</f>
        <v>4</v>
      </c>
      <c r="G26" s="18" t="s">
        <v>8</v>
      </c>
      <c r="H26" s="19">
        <f>I25</f>
        <v>7</v>
      </c>
      <c r="I26" s="20"/>
      <c r="J26" s="21"/>
      <c r="K26" s="22"/>
      <c r="L26" s="23">
        <v>5</v>
      </c>
      <c r="M26" s="24" t="s">
        <v>8</v>
      </c>
      <c r="N26" s="25">
        <v>12</v>
      </c>
      <c r="O26" s="26">
        <f>SUM(IF(C26&gt;E26,1,0),IF(F26&gt;H26,1,0),IF(I26&gt;K26,1,0),IF(L26&gt;N26,1,0))</f>
        <v>1</v>
      </c>
      <c r="P26" s="27" t="s">
        <v>81</v>
      </c>
      <c r="Q26" s="24">
        <f>C26+F26+I26+L26</f>
        <v>18</v>
      </c>
      <c r="R26" s="24" t="s">
        <v>8</v>
      </c>
      <c r="S26" s="24">
        <f>E26+H26+K26+N26</f>
        <v>26</v>
      </c>
      <c r="T26" s="25">
        <f>Q26/S26</f>
        <v>0.69230769230769229</v>
      </c>
    </row>
    <row r="27" spans="1:20" ht="21.6" thickBot="1" x14ac:dyDescent="0.35">
      <c r="A27" s="4" t="s">
        <v>3</v>
      </c>
      <c r="B27" s="28" t="s">
        <v>19</v>
      </c>
      <c r="C27" s="29">
        <f>N24</f>
        <v>6</v>
      </c>
      <c r="D27" s="30" t="s">
        <v>8</v>
      </c>
      <c r="E27" s="31">
        <f>L24</f>
        <v>2</v>
      </c>
      <c r="F27" s="29">
        <f>N25</f>
        <v>7</v>
      </c>
      <c r="G27" s="30" t="s">
        <v>8</v>
      </c>
      <c r="H27" s="31">
        <f>L25</f>
        <v>1</v>
      </c>
      <c r="I27" s="29">
        <f>N26</f>
        <v>12</v>
      </c>
      <c r="J27" s="30" t="s">
        <v>8</v>
      </c>
      <c r="K27" s="31">
        <f>L26</f>
        <v>5</v>
      </c>
      <c r="L27" s="32"/>
      <c r="M27" s="33"/>
      <c r="N27" s="34"/>
      <c r="O27" s="35">
        <f>SUM(IF(C27&gt;E27,1,0),IF(F27&gt;H27,1,0),IF(I27&gt;K27,1,0),IF(L27&gt;N27,1,0))</f>
        <v>3</v>
      </c>
      <c r="P27" s="36" t="s">
        <v>83</v>
      </c>
      <c r="Q27" s="37">
        <f>C27+F27+I27+L27</f>
        <v>25</v>
      </c>
      <c r="R27" s="37" t="s">
        <v>8</v>
      </c>
      <c r="S27" s="37">
        <f>E27+H27+K27+N27</f>
        <v>8</v>
      </c>
      <c r="T27" s="38">
        <f>Q27/S27</f>
        <v>3.125</v>
      </c>
    </row>
  </sheetData>
  <mergeCells count="48">
    <mergeCell ref="A22:B23"/>
    <mergeCell ref="C22:E22"/>
    <mergeCell ref="F22:H22"/>
    <mergeCell ref="I22:K22"/>
    <mergeCell ref="L22:N22"/>
    <mergeCell ref="O22:O23"/>
    <mergeCell ref="P22:P23"/>
    <mergeCell ref="Q22:T23"/>
    <mergeCell ref="C23:E23"/>
    <mergeCell ref="F23:H23"/>
    <mergeCell ref="I23:K23"/>
    <mergeCell ref="L23:N23"/>
    <mergeCell ref="A15:B16"/>
    <mergeCell ref="C15:E15"/>
    <mergeCell ref="F15:H15"/>
    <mergeCell ref="I15:K15"/>
    <mergeCell ref="L15:N15"/>
    <mergeCell ref="O15:O16"/>
    <mergeCell ref="P15:P16"/>
    <mergeCell ref="Q15:T16"/>
    <mergeCell ref="C16:E16"/>
    <mergeCell ref="F16:H16"/>
    <mergeCell ref="I16:K16"/>
    <mergeCell ref="L16:N16"/>
    <mergeCell ref="A8:B9"/>
    <mergeCell ref="C8:E8"/>
    <mergeCell ref="F8:H8"/>
    <mergeCell ref="I8:K8"/>
    <mergeCell ref="L8:N8"/>
    <mergeCell ref="O8:O9"/>
    <mergeCell ref="P8:P9"/>
    <mergeCell ref="Q8:T9"/>
    <mergeCell ref="C9:E9"/>
    <mergeCell ref="F9:H9"/>
    <mergeCell ref="I9:K9"/>
    <mergeCell ref="L9:N9"/>
    <mergeCell ref="P1:P2"/>
    <mergeCell ref="Q1:T2"/>
    <mergeCell ref="C2:E2"/>
    <mergeCell ref="F2:H2"/>
    <mergeCell ref="I2:K2"/>
    <mergeCell ref="L2:N2"/>
    <mergeCell ref="O1:O2"/>
    <mergeCell ref="A1:B2"/>
    <mergeCell ref="C1:E1"/>
    <mergeCell ref="F1:H1"/>
    <mergeCell ref="I1:K1"/>
    <mergeCell ref="L1:N1"/>
  </mergeCells>
  <pageMargins left="0.7" right="0.7" top="0.78740157499999996" bottom="0.78740157499999996" header="0.3" footer="0.3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53E85-6F50-42A0-A0D6-154FAF6D9BE2}">
  <sheetPr>
    <tabColor rgb="FFFF0000"/>
  </sheetPr>
  <dimension ref="A1:W23"/>
  <sheetViews>
    <sheetView topLeftCell="A10" workbookViewId="0">
      <selection activeCell="Z13" sqref="Z13"/>
    </sheetView>
  </sheetViews>
  <sheetFormatPr defaultRowHeight="14.4" x14ac:dyDescent="0.3"/>
  <cols>
    <col min="2" max="2" width="14.5546875" bestFit="1" customWidth="1"/>
    <col min="3" max="17" width="5" customWidth="1"/>
    <col min="18" max="20" width="8" customWidth="1"/>
    <col min="21" max="21" width="2.33203125" customWidth="1"/>
    <col min="22" max="22" width="8" customWidth="1"/>
    <col min="23" max="23" width="12.44140625" customWidth="1"/>
    <col min="249" max="249" width="14.5546875" bestFit="1" customWidth="1"/>
    <col min="250" max="264" width="5" customWidth="1"/>
    <col min="265" max="273" width="0" hidden="1" customWidth="1"/>
    <col min="274" max="276" width="8" customWidth="1"/>
    <col min="277" max="277" width="2.33203125" customWidth="1"/>
    <col min="278" max="279" width="8" customWidth="1"/>
    <col min="505" max="505" width="14.5546875" bestFit="1" customWidth="1"/>
    <col min="506" max="520" width="5" customWidth="1"/>
    <col min="521" max="529" width="0" hidden="1" customWidth="1"/>
    <col min="530" max="532" width="8" customWidth="1"/>
    <col min="533" max="533" width="2.33203125" customWidth="1"/>
    <col min="534" max="535" width="8" customWidth="1"/>
    <col min="761" max="761" width="14.5546875" bestFit="1" customWidth="1"/>
    <col min="762" max="776" width="5" customWidth="1"/>
    <col min="777" max="785" width="0" hidden="1" customWidth="1"/>
    <col min="786" max="788" width="8" customWidth="1"/>
    <col min="789" max="789" width="2.33203125" customWidth="1"/>
    <col min="790" max="791" width="8" customWidth="1"/>
    <col min="1017" max="1017" width="14.5546875" bestFit="1" customWidth="1"/>
    <col min="1018" max="1032" width="5" customWidth="1"/>
    <col min="1033" max="1041" width="0" hidden="1" customWidth="1"/>
    <col min="1042" max="1044" width="8" customWidth="1"/>
    <col min="1045" max="1045" width="2.33203125" customWidth="1"/>
    <col min="1046" max="1047" width="8" customWidth="1"/>
    <col min="1273" max="1273" width="14.5546875" bestFit="1" customWidth="1"/>
    <col min="1274" max="1288" width="5" customWidth="1"/>
    <col min="1289" max="1297" width="0" hidden="1" customWidth="1"/>
    <col min="1298" max="1300" width="8" customWidth="1"/>
    <col min="1301" max="1301" width="2.33203125" customWidth="1"/>
    <col min="1302" max="1303" width="8" customWidth="1"/>
    <col min="1529" max="1529" width="14.5546875" bestFit="1" customWidth="1"/>
    <col min="1530" max="1544" width="5" customWidth="1"/>
    <col min="1545" max="1553" width="0" hidden="1" customWidth="1"/>
    <col min="1554" max="1556" width="8" customWidth="1"/>
    <col min="1557" max="1557" width="2.33203125" customWidth="1"/>
    <col min="1558" max="1559" width="8" customWidth="1"/>
    <col min="1785" max="1785" width="14.5546875" bestFit="1" customWidth="1"/>
    <col min="1786" max="1800" width="5" customWidth="1"/>
    <col min="1801" max="1809" width="0" hidden="1" customWidth="1"/>
    <col min="1810" max="1812" width="8" customWidth="1"/>
    <col min="1813" max="1813" width="2.33203125" customWidth="1"/>
    <col min="1814" max="1815" width="8" customWidth="1"/>
    <col min="2041" max="2041" width="14.5546875" bestFit="1" customWidth="1"/>
    <col min="2042" max="2056" width="5" customWidth="1"/>
    <col min="2057" max="2065" width="0" hidden="1" customWidth="1"/>
    <col min="2066" max="2068" width="8" customWidth="1"/>
    <col min="2069" max="2069" width="2.33203125" customWidth="1"/>
    <col min="2070" max="2071" width="8" customWidth="1"/>
    <col min="2297" max="2297" width="14.5546875" bestFit="1" customWidth="1"/>
    <col min="2298" max="2312" width="5" customWidth="1"/>
    <col min="2313" max="2321" width="0" hidden="1" customWidth="1"/>
    <col min="2322" max="2324" width="8" customWidth="1"/>
    <col min="2325" max="2325" width="2.33203125" customWidth="1"/>
    <col min="2326" max="2327" width="8" customWidth="1"/>
    <col min="2553" max="2553" width="14.5546875" bestFit="1" customWidth="1"/>
    <col min="2554" max="2568" width="5" customWidth="1"/>
    <col min="2569" max="2577" width="0" hidden="1" customWidth="1"/>
    <col min="2578" max="2580" width="8" customWidth="1"/>
    <col min="2581" max="2581" width="2.33203125" customWidth="1"/>
    <col min="2582" max="2583" width="8" customWidth="1"/>
    <col min="2809" max="2809" width="14.5546875" bestFit="1" customWidth="1"/>
    <col min="2810" max="2824" width="5" customWidth="1"/>
    <col min="2825" max="2833" width="0" hidden="1" customWidth="1"/>
    <col min="2834" max="2836" width="8" customWidth="1"/>
    <col min="2837" max="2837" width="2.33203125" customWidth="1"/>
    <col min="2838" max="2839" width="8" customWidth="1"/>
    <col min="3065" max="3065" width="14.5546875" bestFit="1" customWidth="1"/>
    <col min="3066" max="3080" width="5" customWidth="1"/>
    <col min="3081" max="3089" width="0" hidden="1" customWidth="1"/>
    <col min="3090" max="3092" width="8" customWidth="1"/>
    <col min="3093" max="3093" width="2.33203125" customWidth="1"/>
    <col min="3094" max="3095" width="8" customWidth="1"/>
    <col min="3321" max="3321" width="14.5546875" bestFit="1" customWidth="1"/>
    <col min="3322" max="3336" width="5" customWidth="1"/>
    <col min="3337" max="3345" width="0" hidden="1" customWidth="1"/>
    <col min="3346" max="3348" width="8" customWidth="1"/>
    <col min="3349" max="3349" width="2.33203125" customWidth="1"/>
    <col min="3350" max="3351" width="8" customWidth="1"/>
    <col min="3577" max="3577" width="14.5546875" bestFit="1" customWidth="1"/>
    <col min="3578" max="3592" width="5" customWidth="1"/>
    <col min="3593" max="3601" width="0" hidden="1" customWidth="1"/>
    <col min="3602" max="3604" width="8" customWidth="1"/>
    <col min="3605" max="3605" width="2.33203125" customWidth="1"/>
    <col min="3606" max="3607" width="8" customWidth="1"/>
    <col min="3833" max="3833" width="14.5546875" bestFit="1" customWidth="1"/>
    <col min="3834" max="3848" width="5" customWidth="1"/>
    <col min="3849" max="3857" width="0" hidden="1" customWidth="1"/>
    <col min="3858" max="3860" width="8" customWidth="1"/>
    <col min="3861" max="3861" width="2.33203125" customWidth="1"/>
    <col min="3862" max="3863" width="8" customWidth="1"/>
    <col min="4089" max="4089" width="14.5546875" bestFit="1" customWidth="1"/>
    <col min="4090" max="4104" width="5" customWidth="1"/>
    <col min="4105" max="4113" width="0" hidden="1" customWidth="1"/>
    <col min="4114" max="4116" width="8" customWidth="1"/>
    <col min="4117" max="4117" width="2.33203125" customWidth="1"/>
    <col min="4118" max="4119" width="8" customWidth="1"/>
    <col min="4345" max="4345" width="14.5546875" bestFit="1" customWidth="1"/>
    <col min="4346" max="4360" width="5" customWidth="1"/>
    <col min="4361" max="4369" width="0" hidden="1" customWidth="1"/>
    <col min="4370" max="4372" width="8" customWidth="1"/>
    <col min="4373" max="4373" width="2.33203125" customWidth="1"/>
    <col min="4374" max="4375" width="8" customWidth="1"/>
    <col min="4601" max="4601" width="14.5546875" bestFit="1" customWidth="1"/>
    <col min="4602" max="4616" width="5" customWidth="1"/>
    <col min="4617" max="4625" width="0" hidden="1" customWidth="1"/>
    <col min="4626" max="4628" width="8" customWidth="1"/>
    <col min="4629" max="4629" width="2.33203125" customWidth="1"/>
    <col min="4630" max="4631" width="8" customWidth="1"/>
    <col min="4857" max="4857" width="14.5546875" bestFit="1" customWidth="1"/>
    <col min="4858" max="4872" width="5" customWidth="1"/>
    <col min="4873" max="4881" width="0" hidden="1" customWidth="1"/>
    <col min="4882" max="4884" width="8" customWidth="1"/>
    <col min="4885" max="4885" width="2.33203125" customWidth="1"/>
    <col min="4886" max="4887" width="8" customWidth="1"/>
    <col min="5113" max="5113" width="14.5546875" bestFit="1" customWidth="1"/>
    <col min="5114" max="5128" width="5" customWidth="1"/>
    <col min="5129" max="5137" width="0" hidden="1" customWidth="1"/>
    <col min="5138" max="5140" width="8" customWidth="1"/>
    <col min="5141" max="5141" width="2.33203125" customWidth="1"/>
    <col min="5142" max="5143" width="8" customWidth="1"/>
    <col min="5369" max="5369" width="14.5546875" bestFit="1" customWidth="1"/>
    <col min="5370" max="5384" width="5" customWidth="1"/>
    <col min="5385" max="5393" width="0" hidden="1" customWidth="1"/>
    <col min="5394" max="5396" width="8" customWidth="1"/>
    <col min="5397" max="5397" width="2.33203125" customWidth="1"/>
    <col min="5398" max="5399" width="8" customWidth="1"/>
    <col min="5625" max="5625" width="14.5546875" bestFit="1" customWidth="1"/>
    <col min="5626" max="5640" width="5" customWidth="1"/>
    <col min="5641" max="5649" width="0" hidden="1" customWidth="1"/>
    <col min="5650" max="5652" width="8" customWidth="1"/>
    <col min="5653" max="5653" width="2.33203125" customWidth="1"/>
    <col min="5654" max="5655" width="8" customWidth="1"/>
    <col min="5881" max="5881" width="14.5546875" bestFit="1" customWidth="1"/>
    <col min="5882" max="5896" width="5" customWidth="1"/>
    <col min="5897" max="5905" width="0" hidden="1" customWidth="1"/>
    <col min="5906" max="5908" width="8" customWidth="1"/>
    <col min="5909" max="5909" width="2.33203125" customWidth="1"/>
    <col min="5910" max="5911" width="8" customWidth="1"/>
    <col min="6137" max="6137" width="14.5546875" bestFit="1" customWidth="1"/>
    <col min="6138" max="6152" width="5" customWidth="1"/>
    <col min="6153" max="6161" width="0" hidden="1" customWidth="1"/>
    <col min="6162" max="6164" width="8" customWidth="1"/>
    <col min="6165" max="6165" width="2.33203125" customWidth="1"/>
    <col min="6166" max="6167" width="8" customWidth="1"/>
    <col min="6393" max="6393" width="14.5546875" bestFit="1" customWidth="1"/>
    <col min="6394" max="6408" width="5" customWidth="1"/>
    <col min="6409" max="6417" width="0" hidden="1" customWidth="1"/>
    <col min="6418" max="6420" width="8" customWidth="1"/>
    <col min="6421" max="6421" width="2.33203125" customWidth="1"/>
    <col min="6422" max="6423" width="8" customWidth="1"/>
    <col min="6649" max="6649" width="14.5546875" bestFit="1" customWidth="1"/>
    <col min="6650" max="6664" width="5" customWidth="1"/>
    <col min="6665" max="6673" width="0" hidden="1" customWidth="1"/>
    <col min="6674" max="6676" width="8" customWidth="1"/>
    <col min="6677" max="6677" width="2.33203125" customWidth="1"/>
    <col min="6678" max="6679" width="8" customWidth="1"/>
    <col min="6905" max="6905" width="14.5546875" bestFit="1" customWidth="1"/>
    <col min="6906" max="6920" width="5" customWidth="1"/>
    <col min="6921" max="6929" width="0" hidden="1" customWidth="1"/>
    <col min="6930" max="6932" width="8" customWidth="1"/>
    <col min="6933" max="6933" width="2.33203125" customWidth="1"/>
    <col min="6934" max="6935" width="8" customWidth="1"/>
    <col min="7161" max="7161" width="14.5546875" bestFit="1" customWidth="1"/>
    <col min="7162" max="7176" width="5" customWidth="1"/>
    <col min="7177" max="7185" width="0" hidden="1" customWidth="1"/>
    <col min="7186" max="7188" width="8" customWidth="1"/>
    <col min="7189" max="7189" width="2.33203125" customWidth="1"/>
    <col min="7190" max="7191" width="8" customWidth="1"/>
    <col min="7417" max="7417" width="14.5546875" bestFit="1" customWidth="1"/>
    <col min="7418" max="7432" width="5" customWidth="1"/>
    <col min="7433" max="7441" width="0" hidden="1" customWidth="1"/>
    <col min="7442" max="7444" width="8" customWidth="1"/>
    <col min="7445" max="7445" width="2.33203125" customWidth="1"/>
    <col min="7446" max="7447" width="8" customWidth="1"/>
    <col min="7673" max="7673" width="14.5546875" bestFit="1" customWidth="1"/>
    <col min="7674" max="7688" width="5" customWidth="1"/>
    <col min="7689" max="7697" width="0" hidden="1" customWidth="1"/>
    <col min="7698" max="7700" width="8" customWidth="1"/>
    <col min="7701" max="7701" width="2.33203125" customWidth="1"/>
    <col min="7702" max="7703" width="8" customWidth="1"/>
    <col min="7929" max="7929" width="14.5546875" bestFit="1" customWidth="1"/>
    <col min="7930" max="7944" width="5" customWidth="1"/>
    <col min="7945" max="7953" width="0" hidden="1" customWidth="1"/>
    <col min="7954" max="7956" width="8" customWidth="1"/>
    <col min="7957" max="7957" width="2.33203125" customWidth="1"/>
    <col min="7958" max="7959" width="8" customWidth="1"/>
    <col min="8185" max="8185" width="14.5546875" bestFit="1" customWidth="1"/>
    <col min="8186" max="8200" width="5" customWidth="1"/>
    <col min="8201" max="8209" width="0" hidden="1" customWidth="1"/>
    <col min="8210" max="8212" width="8" customWidth="1"/>
    <col min="8213" max="8213" width="2.33203125" customWidth="1"/>
    <col min="8214" max="8215" width="8" customWidth="1"/>
    <col min="8441" max="8441" width="14.5546875" bestFit="1" customWidth="1"/>
    <col min="8442" max="8456" width="5" customWidth="1"/>
    <col min="8457" max="8465" width="0" hidden="1" customWidth="1"/>
    <col min="8466" max="8468" width="8" customWidth="1"/>
    <col min="8469" max="8469" width="2.33203125" customWidth="1"/>
    <col min="8470" max="8471" width="8" customWidth="1"/>
    <col min="8697" max="8697" width="14.5546875" bestFit="1" customWidth="1"/>
    <col min="8698" max="8712" width="5" customWidth="1"/>
    <col min="8713" max="8721" width="0" hidden="1" customWidth="1"/>
    <col min="8722" max="8724" width="8" customWidth="1"/>
    <col min="8725" max="8725" width="2.33203125" customWidth="1"/>
    <col min="8726" max="8727" width="8" customWidth="1"/>
    <col min="8953" max="8953" width="14.5546875" bestFit="1" customWidth="1"/>
    <col min="8954" max="8968" width="5" customWidth="1"/>
    <col min="8969" max="8977" width="0" hidden="1" customWidth="1"/>
    <col min="8978" max="8980" width="8" customWidth="1"/>
    <col min="8981" max="8981" width="2.33203125" customWidth="1"/>
    <col min="8982" max="8983" width="8" customWidth="1"/>
    <col min="9209" max="9209" width="14.5546875" bestFit="1" customWidth="1"/>
    <col min="9210" max="9224" width="5" customWidth="1"/>
    <col min="9225" max="9233" width="0" hidden="1" customWidth="1"/>
    <col min="9234" max="9236" width="8" customWidth="1"/>
    <col min="9237" max="9237" width="2.33203125" customWidth="1"/>
    <col min="9238" max="9239" width="8" customWidth="1"/>
    <col min="9465" max="9465" width="14.5546875" bestFit="1" customWidth="1"/>
    <col min="9466" max="9480" width="5" customWidth="1"/>
    <col min="9481" max="9489" width="0" hidden="1" customWidth="1"/>
    <col min="9490" max="9492" width="8" customWidth="1"/>
    <col min="9493" max="9493" width="2.33203125" customWidth="1"/>
    <col min="9494" max="9495" width="8" customWidth="1"/>
    <col min="9721" max="9721" width="14.5546875" bestFit="1" customWidth="1"/>
    <col min="9722" max="9736" width="5" customWidth="1"/>
    <col min="9737" max="9745" width="0" hidden="1" customWidth="1"/>
    <col min="9746" max="9748" width="8" customWidth="1"/>
    <col min="9749" max="9749" width="2.33203125" customWidth="1"/>
    <col min="9750" max="9751" width="8" customWidth="1"/>
    <col min="9977" max="9977" width="14.5546875" bestFit="1" customWidth="1"/>
    <col min="9978" max="9992" width="5" customWidth="1"/>
    <col min="9993" max="10001" width="0" hidden="1" customWidth="1"/>
    <col min="10002" max="10004" width="8" customWidth="1"/>
    <col min="10005" max="10005" width="2.33203125" customWidth="1"/>
    <col min="10006" max="10007" width="8" customWidth="1"/>
    <col min="10233" max="10233" width="14.5546875" bestFit="1" customWidth="1"/>
    <col min="10234" max="10248" width="5" customWidth="1"/>
    <col min="10249" max="10257" width="0" hidden="1" customWidth="1"/>
    <col min="10258" max="10260" width="8" customWidth="1"/>
    <col min="10261" max="10261" width="2.33203125" customWidth="1"/>
    <col min="10262" max="10263" width="8" customWidth="1"/>
    <col min="10489" max="10489" width="14.5546875" bestFit="1" customWidth="1"/>
    <col min="10490" max="10504" width="5" customWidth="1"/>
    <col min="10505" max="10513" width="0" hidden="1" customWidth="1"/>
    <col min="10514" max="10516" width="8" customWidth="1"/>
    <col min="10517" max="10517" width="2.33203125" customWidth="1"/>
    <col min="10518" max="10519" width="8" customWidth="1"/>
    <col min="10745" max="10745" width="14.5546875" bestFit="1" customWidth="1"/>
    <col min="10746" max="10760" width="5" customWidth="1"/>
    <col min="10761" max="10769" width="0" hidden="1" customWidth="1"/>
    <col min="10770" max="10772" width="8" customWidth="1"/>
    <col min="10773" max="10773" width="2.33203125" customWidth="1"/>
    <col min="10774" max="10775" width="8" customWidth="1"/>
    <col min="11001" max="11001" width="14.5546875" bestFit="1" customWidth="1"/>
    <col min="11002" max="11016" width="5" customWidth="1"/>
    <col min="11017" max="11025" width="0" hidden="1" customWidth="1"/>
    <col min="11026" max="11028" width="8" customWidth="1"/>
    <col min="11029" max="11029" width="2.33203125" customWidth="1"/>
    <col min="11030" max="11031" width="8" customWidth="1"/>
    <col min="11257" max="11257" width="14.5546875" bestFit="1" customWidth="1"/>
    <col min="11258" max="11272" width="5" customWidth="1"/>
    <col min="11273" max="11281" width="0" hidden="1" customWidth="1"/>
    <col min="11282" max="11284" width="8" customWidth="1"/>
    <col min="11285" max="11285" width="2.33203125" customWidth="1"/>
    <col min="11286" max="11287" width="8" customWidth="1"/>
    <col min="11513" max="11513" width="14.5546875" bestFit="1" customWidth="1"/>
    <col min="11514" max="11528" width="5" customWidth="1"/>
    <col min="11529" max="11537" width="0" hidden="1" customWidth="1"/>
    <col min="11538" max="11540" width="8" customWidth="1"/>
    <col min="11541" max="11541" width="2.33203125" customWidth="1"/>
    <col min="11542" max="11543" width="8" customWidth="1"/>
    <col min="11769" max="11769" width="14.5546875" bestFit="1" customWidth="1"/>
    <col min="11770" max="11784" width="5" customWidth="1"/>
    <col min="11785" max="11793" width="0" hidden="1" customWidth="1"/>
    <col min="11794" max="11796" width="8" customWidth="1"/>
    <col min="11797" max="11797" width="2.33203125" customWidth="1"/>
    <col min="11798" max="11799" width="8" customWidth="1"/>
    <col min="12025" max="12025" width="14.5546875" bestFit="1" customWidth="1"/>
    <col min="12026" max="12040" width="5" customWidth="1"/>
    <col min="12041" max="12049" width="0" hidden="1" customWidth="1"/>
    <col min="12050" max="12052" width="8" customWidth="1"/>
    <col min="12053" max="12053" width="2.33203125" customWidth="1"/>
    <col min="12054" max="12055" width="8" customWidth="1"/>
    <col min="12281" max="12281" width="14.5546875" bestFit="1" customWidth="1"/>
    <col min="12282" max="12296" width="5" customWidth="1"/>
    <col min="12297" max="12305" width="0" hidden="1" customWidth="1"/>
    <col min="12306" max="12308" width="8" customWidth="1"/>
    <col min="12309" max="12309" width="2.33203125" customWidth="1"/>
    <col min="12310" max="12311" width="8" customWidth="1"/>
    <col min="12537" max="12537" width="14.5546875" bestFit="1" customWidth="1"/>
    <col min="12538" max="12552" width="5" customWidth="1"/>
    <col min="12553" max="12561" width="0" hidden="1" customWidth="1"/>
    <col min="12562" max="12564" width="8" customWidth="1"/>
    <col min="12565" max="12565" width="2.33203125" customWidth="1"/>
    <col min="12566" max="12567" width="8" customWidth="1"/>
    <col min="12793" max="12793" width="14.5546875" bestFit="1" customWidth="1"/>
    <col min="12794" max="12808" width="5" customWidth="1"/>
    <col min="12809" max="12817" width="0" hidden="1" customWidth="1"/>
    <col min="12818" max="12820" width="8" customWidth="1"/>
    <col min="12821" max="12821" width="2.33203125" customWidth="1"/>
    <col min="12822" max="12823" width="8" customWidth="1"/>
    <col min="13049" max="13049" width="14.5546875" bestFit="1" customWidth="1"/>
    <col min="13050" max="13064" width="5" customWidth="1"/>
    <col min="13065" max="13073" width="0" hidden="1" customWidth="1"/>
    <col min="13074" max="13076" width="8" customWidth="1"/>
    <col min="13077" max="13077" width="2.33203125" customWidth="1"/>
    <col min="13078" max="13079" width="8" customWidth="1"/>
    <col min="13305" max="13305" width="14.5546875" bestFit="1" customWidth="1"/>
    <col min="13306" max="13320" width="5" customWidth="1"/>
    <col min="13321" max="13329" width="0" hidden="1" customWidth="1"/>
    <col min="13330" max="13332" width="8" customWidth="1"/>
    <col min="13333" max="13333" width="2.33203125" customWidth="1"/>
    <col min="13334" max="13335" width="8" customWidth="1"/>
    <col min="13561" max="13561" width="14.5546875" bestFit="1" customWidth="1"/>
    <col min="13562" max="13576" width="5" customWidth="1"/>
    <col min="13577" max="13585" width="0" hidden="1" customWidth="1"/>
    <col min="13586" max="13588" width="8" customWidth="1"/>
    <col min="13589" max="13589" width="2.33203125" customWidth="1"/>
    <col min="13590" max="13591" width="8" customWidth="1"/>
    <col min="13817" max="13817" width="14.5546875" bestFit="1" customWidth="1"/>
    <col min="13818" max="13832" width="5" customWidth="1"/>
    <col min="13833" max="13841" width="0" hidden="1" customWidth="1"/>
    <col min="13842" max="13844" width="8" customWidth="1"/>
    <col min="13845" max="13845" width="2.33203125" customWidth="1"/>
    <col min="13846" max="13847" width="8" customWidth="1"/>
    <col min="14073" max="14073" width="14.5546875" bestFit="1" customWidth="1"/>
    <col min="14074" max="14088" width="5" customWidth="1"/>
    <col min="14089" max="14097" width="0" hidden="1" customWidth="1"/>
    <col min="14098" max="14100" width="8" customWidth="1"/>
    <col min="14101" max="14101" width="2.33203125" customWidth="1"/>
    <col min="14102" max="14103" width="8" customWidth="1"/>
    <col min="14329" max="14329" width="14.5546875" bestFit="1" customWidth="1"/>
    <col min="14330" max="14344" width="5" customWidth="1"/>
    <col min="14345" max="14353" width="0" hidden="1" customWidth="1"/>
    <col min="14354" max="14356" width="8" customWidth="1"/>
    <col min="14357" max="14357" width="2.33203125" customWidth="1"/>
    <col min="14358" max="14359" width="8" customWidth="1"/>
    <col min="14585" max="14585" width="14.5546875" bestFit="1" customWidth="1"/>
    <col min="14586" max="14600" width="5" customWidth="1"/>
    <col min="14601" max="14609" width="0" hidden="1" customWidth="1"/>
    <col min="14610" max="14612" width="8" customWidth="1"/>
    <col min="14613" max="14613" width="2.33203125" customWidth="1"/>
    <col min="14614" max="14615" width="8" customWidth="1"/>
    <col min="14841" max="14841" width="14.5546875" bestFit="1" customWidth="1"/>
    <col min="14842" max="14856" width="5" customWidth="1"/>
    <col min="14857" max="14865" width="0" hidden="1" customWidth="1"/>
    <col min="14866" max="14868" width="8" customWidth="1"/>
    <col min="14869" max="14869" width="2.33203125" customWidth="1"/>
    <col min="14870" max="14871" width="8" customWidth="1"/>
    <col min="15097" max="15097" width="14.5546875" bestFit="1" customWidth="1"/>
    <col min="15098" max="15112" width="5" customWidth="1"/>
    <col min="15113" max="15121" width="0" hidden="1" customWidth="1"/>
    <col min="15122" max="15124" width="8" customWidth="1"/>
    <col min="15125" max="15125" width="2.33203125" customWidth="1"/>
    <col min="15126" max="15127" width="8" customWidth="1"/>
    <col min="15353" max="15353" width="14.5546875" bestFit="1" customWidth="1"/>
    <col min="15354" max="15368" width="5" customWidth="1"/>
    <col min="15369" max="15377" width="0" hidden="1" customWidth="1"/>
    <col min="15378" max="15380" width="8" customWidth="1"/>
    <col min="15381" max="15381" width="2.33203125" customWidth="1"/>
    <col min="15382" max="15383" width="8" customWidth="1"/>
    <col min="15609" max="15609" width="14.5546875" bestFit="1" customWidth="1"/>
    <col min="15610" max="15624" width="5" customWidth="1"/>
    <col min="15625" max="15633" width="0" hidden="1" customWidth="1"/>
    <col min="15634" max="15636" width="8" customWidth="1"/>
    <col min="15637" max="15637" width="2.33203125" customWidth="1"/>
    <col min="15638" max="15639" width="8" customWidth="1"/>
    <col min="15865" max="15865" width="14.5546875" bestFit="1" customWidth="1"/>
    <col min="15866" max="15880" width="5" customWidth="1"/>
    <col min="15881" max="15889" width="0" hidden="1" customWidth="1"/>
    <col min="15890" max="15892" width="8" customWidth="1"/>
    <col min="15893" max="15893" width="2.33203125" customWidth="1"/>
    <col min="15894" max="15895" width="8" customWidth="1"/>
    <col min="16121" max="16121" width="14.5546875" bestFit="1" customWidth="1"/>
    <col min="16122" max="16136" width="5" customWidth="1"/>
    <col min="16137" max="16145" width="0" hidden="1" customWidth="1"/>
    <col min="16146" max="16148" width="8" customWidth="1"/>
    <col min="16149" max="16149" width="2.33203125" customWidth="1"/>
    <col min="16150" max="16151" width="8" customWidth="1"/>
  </cols>
  <sheetData>
    <row r="1" spans="1:23" x14ac:dyDescent="0.3">
      <c r="A1" s="211" t="s">
        <v>59</v>
      </c>
      <c r="B1" s="212"/>
      <c r="C1" s="199" t="s">
        <v>0</v>
      </c>
      <c r="D1" s="200"/>
      <c r="E1" s="201"/>
      <c r="F1" s="199" t="s">
        <v>1</v>
      </c>
      <c r="G1" s="200"/>
      <c r="H1" s="201"/>
      <c r="I1" s="199" t="s">
        <v>2</v>
      </c>
      <c r="J1" s="200"/>
      <c r="K1" s="201"/>
      <c r="L1" s="199" t="s">
        <v>3</v>
      </c>
      <c r="M1" s="200"/>
      <c r="N1" s="201"/>
      <c r="O1" s="199" t="s">
        <v>4</v>
      </c>
      <c r="P1" s="200"/>
      <c r="Q1" s="201"/>
      <c r="R1" s="202" t="s">
        <v>5</v>
      </c>
      <c r="S1" s="200" t="s">
        <v>6</v>
      </c>
      <c r="T1" s="200" t="s">
        <v>7</v>
      </c>
      <c r="U1" s="200"/>
      <c r="V1" s="200"/>
      <c r="W1" s="201"/>
    </row>
    <row r="2" spans="1:23" ht="15" thickBot="1" x14ac:dyDescent="0.35">
      <c r="A2" s="213"/>
      <c r="B2" s="214"/>
      <c r="C2" s="206" t="str">
        <f>B3</f>
        <v>TJ Sokol FM A</v>
      </c>
      <c r="D2" s="204"/>
      <c r="E2" s="205"/>
      <c r="F2" s="206" t="str">
        <f>B4</f>
        <v>Polanka A</v>
      </c>
      <c r="G2" s="204"/>
      <c r="H2" s="205"/>
      <c r="I2" s="206" t="str">
        <f>B5</f>
        <v>Polanka D</v>
      </c>
      <c r="J2" s="204"/>
      <c r="K2" s="205"/>
      <c r="L2" s="206" t="str">
        <f>B6</f>
        <v>Valmez A</v>
      </c>
      <c r="M2" s="204"/>
      <c r="N2" s="205"/>
      <c r="O2" s="206" t="str">
        <f>B7</f>
        <v>Metylovice A</v>
      </c>
      <c r="P2" s="204"/>
      <c r="Q2" s="205"/>
      <c r="R2" s="203"/>
      <c r="S2" s="204"/>
      <c r="T2" s="204"/>
      <c r="U2" s="204"/>
      <c r="V2" s="204"/>
      <c r="W2" s="205"/>
    </row>
    <row r="3" spans="1:23" ht="21" x14ac:dyDescent="0.3">
      <c r="A3" s="5" t="s">
        <v>0</v>
      </c>
      <c r="B3" s="6" t="s">
        <v>25</v>
      </c>
      <c r="C3" s="88"/>
      <c r="D3" s="89"/>
      <c r="E3" s="90"/>
      <c r="F3" s="10">
        <v>15</v>
      </c>
      <c r="G3" s="11" t="s">
        <v>8</v>
      </c>
      <c r="H3" s="12">
        <v>18</v>
      </c>
      <c r="I3" s="10">
        <v>7</v>
      </c>
      <c r="J3" s="11" t="s">
        <v>8</v>
      </c>
      <c r="K3" s="12">
        <v>25</v>
      </c>
      <c r="L3" s="10">
        <v>5</v>
      </c>
      <c r="M3" s="11" t="s">
        <v>8</v>
      </c>
      <c r="N3" s="12">
        <v>30</v>
      </c>
      <c r="O3" s="10">
        <v>12</v>
      </c>
      <c r="P3" s="11" t="s">
        <v>8</v>
      </c>
      <c r="Q3" s="12">
        <v>16</v>
      </c>
      <c r="R3" s="13">
        <f>SUM(IF(C3&gt;E3,1,0),IF(F3&gt;H3,1,0),IF(I3&gt;K3,1,0),IF(L3&gt;N3,1,0),IF(O3&gt;Q3,1,0))</f>
        <v>0</v>
      </c>
      <c r="S3" s="91">
        <v>5</v>
      </c>
      <c r="T3" s="11">
        <f>C3+F3+I3+L3+O3</f>
        <v>39</v>
      </c>
      <c r="U3" s="11" t="s">
        <v>8</v>
      </c>
      <c r="V3" s="11">
        <f>H3+K3+N3+Q3+E3</f>
        <v>89</v>
      </c>
      <c r="W3" s="12">
        <f>T3/V3</f>
        <v>0.43820224719101125</v>
      </c>
    </row>
    <row r="4" spans="1:23" ht="21" x14ac:dyDescent="0.3">
      <c r="A4" s="15" t="s">
        <v>1</v>
      </c>
      <c r="B4" s="16" t="s">
        <v>20</v>
      </c>
      <c r="C4" s="17">
        <f>H3</f>
        <v>18</v>
      </c>
      <c r="D4" s="18" t="s">
        <v>8</v>
      </c>
      <c r="E4" s="19">
        <f>F3</f>
        <v>15</v>
      </c>
      <c r="F4" s="65"/>
      <c r="G4" s="66"/>
      <c r="H4" s="67"/>
      <c r="I4" s="23">
        <v>17</v>
      </c>
      <c r="J4" s="24" t="s">
        <v>8</v>
      </c>
      <c r="K4" s="25">
        <v>16</v>
      </c>
      <c r="L4" s="23">
        <v>21</v>
      </c>
      <c r="M4" s="24" t="s">
        <v>8</v>
      </c>
      <c r="N4" s="25">
        <v>20</v>
      </c>
      <c r="O4" s="23">
        <v>25</v>
      </c>
      <c r="P4" s="24" t="s">
        <v>8</v>
      </c>
      <c r="Q4" s="25">
        <v>11</v>
      </c>
      <c r="R4" s="26">
        <f t="shared" ref="R4:R7" si="0">SUM(IF(C4&gt;E4,1,0),IF(F4&gt;H4,1,0),IF(I4&gt;K4,1,0),IF(L4&gt;N4,1,0),IF(O4&gt;Q4,1,0))</f>
        <v>4</v>
      </c>
      <c r="S4" s="68">
        <v>1</v>
      </c>
      <c r="T4" s="24">
        <f t="shared" ref="T4:T7" si="1">C4+F4+I4+L4+O4</f>
        <v>81</v>
      </c>
      <c r="U4" s="24" t="s">
        <v>8</v>
      </c>
      <c r="V4" s="24">
        <f t="shared" ref="V4:V7" si="2">H4+K4+N4+Q4+E4</f>
        <v>62</v>
      </c>
      <c r="W4" s="25">
        <f t="shared" ref="W4:W7" si="3">T4/V4</f>
        <v>1.3064516129032258</v>
      </c>
    </row>
    <row r="5" spans="1:23" ht="21" x14ac:dyDescent="0.3">
      <c r="A5" s="15" t="s">
        <v>2</v>
      </c>
      <c r="B5" s="16" t="s">
        <v>49</v>
      </c>
      <c r="C5" s="17">
        <f>K3</f>
        <v>25</v>
      </c>
      <c r="D5" s="18" t="s">
        <v>8</v>
      </c>
      <c r="E5" s="19">
        <f>I3</f>
        <v>7</v>
      </c>
      <c r="F5" s="17">
        <f>K4</f>
        <v>16</v>
      </c>
      <c r="G5" s="18" t="s">
        <v>8</v>
      </c>
      <c r="H5" s="19">
        <f>I4</f>
        <v>17</v>
      </c>
      <c r="I5" s="65"/>
      <c r="J5" s="66"/>
      <c r="K5" s="67"/>
      <c r="L5" s="23">
        <v>17</v>
      </c>
      <c r="M5" s="24" t="s">
        <v>8</v>
      </c>
      <c r="N5" s="25">
        <v>18</v>
      </c>
      <c r="O5" s="23">
        <v>15</v>
      </c>
      <c r="P5" s="24" t="s">
        <v>8</v>
      </c>
      <c r="Q5" s="25">
        <v>13</v>
      </c>
      <c r="R5" s="26">
        <f t="shared" si="0"/>
        <v>2</v>
      </c>
      <c r="S5" s="68">
        <v>2</v>
      </c>
      <c r="T5" s="24">
        <f t="shared" si="1"/>
        <v>73</v>
      </c>
      <c r="U5" s="24" t="s">
        <v>8</v>
      </c>
      <c r="V5" s="24">
        <f t="shared" si="2"/>
        <v>55</v>
      </c>
      <c r="W5" s="25">
        <f t="shared" si="3"/>
        <v>1.3272727272727274</v>
      </c>
    </row>
    <row r="6" spans="1:23" ht="21" x14ac:dyDescent="0.3">
      <c r="A6" s="15" t="s">
        <v>3</v>
      </c>
      <c r="B6" s="16" t="s">
        <v>26</v>
      </c>
      <c r="C6" s="17">
        <f>N3</f>
        <v>30</v>
      </c>
      <c r="D6" s="18" t="s">
        <v>8</v>
      </c>
      <c r="E6" s="19">
        <f>L3</f>
        <v>5</v>
      </c>
      <c r="F6" s="17">
        <f>N4</f>
        <v>20</v>
      </c>
      <c r="G6" s="18" t="s">
        <v>8</v>
      </c>
      <c r="H6" s="19">
        <f>L4</f>
        <v>21</v>
      </c>
      <c r="I6" s="17">
        <f>N5</f>
        <v>18</v>
      </c>
      <c r="J6" s="18" t="s">
        <v>8</v>
      </c>
      <c r="K6" s="19">
        <f>L5</f>
        <v>17</v>
      </c>
      <c r="L6" s="65"/>
      <c r="M6" s="66"/>
      <c r="N6" s="67"/>
      <c r="O6" s="23">
        <v>10</v>
      </c>
      <c r="P6" s="24" t="s">
        <v>8</v>
      </c>
      <c r="Q6" s="25">
        <v>16</v>
      </c>
      <c r="R6" s="26">
        <f t="shared" si="0"/>
        <v>2</v>
      </c>
      <c r="S6" s="68">
        <v>3</v>
      </c>
      <c r="T6" s="24">
        <f t="shared" si="1"/>
        <v>78</v>
      </c>
      <c r="U6" s="24" t="s">
        <v>8</v>
      </c>
      <c r="V6" s="24">
        <f t="shared" si="2"/>
        <v>59</v>
      </c>
      <c r="W6" s="25">
        <f t="shared" si="3"/>
        <v>1.3220338983050848</v>
      </c>
    </row>
    <row r="7" spans="1:23" ht="21.6" thickBot="1" x14ac:dyDescent="0.35">
      <c r="A7" s="4" t="s">
        <v>4</v>
      </c>
      <c r="B7" s="16" t="s">
        <v>14</v>
      </c>
      <c r="C7" s="29">
        <f>Q3</f>
        <v>16</v>
      </c>
      <c r="D7" s="30" t="s">
        <v>8</v>
      </c>
      <c r="E7" s="31">
        <f>O3</f>
        <v>12</v>
      </c>
      <c r="F7" s="29">
        <f>Q4</f>
        <v>11</v>
      </c>
      <c r="G7" s="30" t="s">
        <v>8</v>
      </c>
      <c r="H7" s="31">
        <f>O4</f>
        <v>25</v>
      </c>
      <c r="I7" s="29">
        <f>Q5</f>
        <v>13</v>
      </c>
      <c r="J7" s="30" t="s">
        <v>8</v>
      </c>
      <c r="K7" s="31">
        <f>O5</f>
        <v>15</v>
      </c>
      <c r="L7" s="29">
        <f>Q6</f>
        <v>16</v>
      </c>
      <c r="M7" s="30" t="s">
        <v>8</v>
      </c>
      <c r="N7" s="31">
        <f>O6</f>
        <v>10</v>
      </c>
      <c r="O7" s="69"/>
      <c r="P7" s="70"/>
      <c r="Q7" s="71"/>
      <c r="R7" s="35">
        <f t="shared" si="0"/>
        <v>2</v>
      </c>
      <c r="S7" s="72">
        <v>4</v>
      </c>
      <c r="T7" s="37">
        <f t="shared" si="1"/>
        <v>56</v>
      </c>
      <c r="U7" s="37" t="s">
        <v>8</v>
      </c>
      <c r="V7" s="37">
        <f t="shared" si="2"/>
        <v>62</v>
      </c>
      <c r="W7" s="38">
        <f t="shared" si="3"/>
        <v>0.90322580645161288</v>
      </c>
    </row>
    <row r="8" spans="1:23" ht="15" thickBot="1" x14ac:dyDescent="0.35">
      <c r="B8" s="39"/>
    </row>
    <row r="9" spans="1:23" x14ac:dyDescent="0.3">
      <c r="A9" s="211" t="s">
        <v>60</v>
      </c>
      <c r="B9" s="212"/>
      <c r="C9" s="199" t="s">
        <v>0</v>
      </c>
      <c r="D9" s="200"/>
      <c r="E9" s="201"/>
      <c r="F9" s="199" t="s">
        <v>1</v>
      </c>
      <c r="G9" s="200"/>
      <c r="H9" s="201"/>
      <c r="I9" s="199" t="s">
        <v>2</v>
      </c>
      <c r="J9" s="200"/>
      <c r="K9" s="201"/>
      <c r="L9" s="199" t="s">
        <v>3</v>
      </c>
      <c r="M9" s="200"/>
      <c r="N9" s="201"/>
      <c r="O9" s="199" t="s">
        <v>4</v>
      </c>
      <c r="P9" s="200"/>
      <c r="Q9" s="201"/>
      <c r="R9" s="202" t="s">
        <v>5</v>
      </c>
      <c r="S9" s="200" t="s">
        <v>6</v>
      </c>
      <c r="T9" s="200" t="s">
        <v>7</v>
      </c>
      <c r="U9" s="200"/>
      <c r="V9" s="200"/>
      <c r="W9" s="201"/>
    </row>
    <row r="10" spans="1:23" ht="15" thickBot="1" x14ac:dyDescent="0.35">
      <c r="A10" s="213"/>
      <c r="B10" s="214"/>
      <c r="C10" s="206" t="str">
        <f>B11</f>
        <v>TJ Sokol FM B</v>
      </c>
      <c r="D10" s="204"/>
      <c r="E10" s="205"/>
      <c r="F10" s="206" t="str">
        <f>B12</f>
        <v>Polanka B</v>
      </c>
      <c r="G10" s="204"/>
      <c r="H10" s="205"/>
      <c r="I10" s="206" t="str">
        <f>B13</f>
        <v>Frenštát A</v>
      </c>
      <c r="J10" s="204"/>
      <c r="K10" s="205"/>
      <c r="L10" s="206" t="str">
        <f>B14</f>
        <v>Valmez B</v>
      </c>
      <c r="M10" s="204"/>
      <c r="N10" s="205"/>
      <c r="O10" s="206" t="str">
        <f>B15</f>
        <v>Metylovice B</v>
      </c>
      <c r="P10" s="204"/>
      <c r="Q10" s="205"/>
      <c r="R10" s="203"/>
      <c r="S10" s="204"/>
      <c r="T10" s="204"/>
      <c r="U10" s="204"/>
      <c r="V10" s="204"/>
      <c r="W10" s="205"/>
    </row>
    <row r="11" spans="1:23" ht="21" x14ac:dyDescent="0.3">
      <c r="A11" s="5" t="s">
        <v>0</v>
      </c>
      <c r="B11" s="6" t="s">
        <v>35</v>
      </c>
      <c r="C11" s="88"/>
      <c r="D11" s="89"/>
      <c r="E11" s="90"/>
      <c r="F11" s="10">
        <v>5</v>
      </c>
      <c r="G11" s="11" t="s">
        <v>8</v>
      </c>
      <c r="H11" s="12">
        <v>25</v>
      </c>
      <c r="I11" s="10">
        <v>22</v>
      </c>
      <c r="J11" s="11" t="s">
        <v>8</v>
      </c>
      <c r="K11" s="12">
        <v>15</v>
      </c>
      <c r="L11" s="10">
        <v>11</v>
      </c>
      <c r="M11" s="11" t="s">
        <v>8</v>
      </c>
      <c r="N11" s="12">
        <v>19</v>
      </c>
      <c r="O11" s="10">
        <v>20</v>
      </c>
      <c r="P11" s="11" t="s">
        <v>8</v>
      </c>
      <c r="Q11" s="12">
        <v>23</v>
      </c>
      <c r="R11" s="13">
        <f>SUM(IF(C11&gt;E11,1,0),IF(F11&gt;H11,1,0),IF(I11&gt;K11,1,0),IF(L11&gt;N11,1,0),IF(O11&gt;Q11,1,0))</f>
        <v>1</v>
      </c>
      <c r="S11" s="91">
        <v>4</v>
      </c>
      <c r="T11" s="11">
        <f>C11+F11+I11+L11+O11</f>
        <v>58</v>
      </c>
      <c r="U11" s="11" t="s">
        <v>8</v>
      </c>
      <c r="V11" s="11">
        <f>H11+K11+N11+Q11+E11</f>
        <v>82</v>
      </c>
      <c r="W11" s="12">
        <f>T11/V11</f>
        <v>0.70731707317073167</v>
      </c>
    </row>
    <row r="12" spans="1:23" ht="21" x14ac:dyDescent="0.3">
      <c r="A12" s="15" t="s">
        <v>1</v>
      </c>
      <c r="B12" s="16" t="s">
        <v>50</v>
      </c>
      <c r="C12" s="17">
        <f>H11</f>
        <v>25</v>
      </c>
      <c r="D12" s="18" t="s">
        <v>8</v>
      </c>
      <c r="E12" s="19">
        <f>F11</f>
        <v>5</v>
      </c>
      <c r="F12" s="65"/>
      <c r="G12" s="66"/>
      <c r="H12" s="67"/>
      <c r="I12" s="23">
        <v>29</v>
      </c>
      <c r="J12" s="24" t="s">
        <v>8</v>
      </c>
      <c r="K12" s="25">
        <v>3</v>
      </c>
      <c r="L12" s="23">
        <v>19</v>
      </c>
      <c r="M12" s="24" t="s">
        <v>8</v>
      </c>
      <c r="N12" s="25">
        <v>13</v>
      </c>
      <c r="O12" s="23">
        <v>21</v>
      </c>
      <c r="P12" s="24" t="s">
        <v>8</v>
      </c>
      <c r="Q12" s="25">
        <v>7</v>
      </c>
      <c r="R12" s="26">
        <f>SUM(IF(C12&gt;E12,1,0),IF(F12&gt;H12,1,0),IF(I12&gt;K12,1,0),IF(L12&gt;N12,1,0),IF(O12&gt;Q12,1,0))</f>
        <v>4</v>
      </c>
      <c r="S12" s="68">
        <v>1</v>
      </c>
      <c r="T12" s="24">
        <f>C12+F12+I12+L12+O12</f>
        <v>94</v>
      </c>
      <c r="U12" s="24" t="s">
        <v>8</v>
      </c>
      <c r="V12" s="24">
        <f>H12+K12+N12+Q12+E12</f>
        <v>28</v>
      </c>
      <c r="W12" s="25">
        <f>T12/V12</f>
        <v>3.3571428571428572</v>
      </c>
    </row>
    <row r="13" spans="1:23" ht="21" x14ac:dyDescent="0.3">
      <c r="A13" s="15" t="s">
        <v>2</v>
      </c>
      <c r="B13" s="16" t="s">
        <v>28</v>
      </c>
      <c r="C13" s="17">
        <f>K11</f>
        <v>15</v>
      </c>
      <c r="D13" s="18" t="s">
        <v>8</v>
      </c>
      <c r="E13" s="19">
        <f>I11</f>
        <v>22</v>
      </c>
      <c r="F13" s="17">
        <f>K12</f>
        <v>3</v>
      </c>
      <c r="G13" s="18" t="s">
        <v>8</v>
      </c>
      <c r="H13" s="19">
        <f>I12</f>
        <v>29</v>
      </c>
      <c r="I13" s="65"/>
      <c r="J13" s="66"/>
      <c r="K13" s="67"/>
      <c r="L13" s="23">
        <v>6</v>
      </c>
      <c r="M13" s="24" t="s">
        <v>8</v>
      </c>
      <c r="N13" s="25">
        <v>26</v>
      </c>
      <c r="O13" s="23">
        <v>5</v>
      </c>
      <c r="P13" s="24" t="s">
        <v>8</v>
      </c>
      <c r="Q13" s="25">
        <v>27</v>
      </c>
      <c r="R13" s="26">
        <f>SUM(IF(C13&gt;E13,1,0),IF(F13&gt;H13,1,0),IF(I13&gt;K13,1,0),IF(L13&gt;N13,1,0),IF(O13&gt;Q13,1,0))</f>
        <v>0</v>
      </c>
      <c r="S13" s="68">
        <v>5</v>
      </c>
      <c r="T13" s="24">
        <f>C13+F13+I13+L13+O13</f>
        <v>29</v>
      </c>
      <c r="U13" s="24" t="s">
        <v>8</v>
      </c>
      <c r="V13" s="24">
        <f>H13+K13+N13+Q13+E13</f>
        <v>104</v>
      </c>
      <c r="W13" s="25">
        <f>T13/V13</f>
        <v>0.27884615384615385</v>
      </c>
    </row>
    <row r="14" spans="1:23" ht="21" x14ac:dyDescent="0.3">
      <c r="A14" s="15" t="s">
        <v>3</v>
      </c>
      <c r="B14" s="16" t="s">
        <v>27</v>
      </c>
      <c r="C14" s="17">
        <f>N11</f>
        <v>19</v>
      </c>
      <c r="D14" s="18" t="s">
        <v>8</v>
      </c>
      <c r="E14" s="19">
        <f>L11</f>
        <v>11</v>
      </c>
      <c r="F14" s="17">
        <f>N12</f>
        <v>13</v>
      </c>
      <c r="G14" s="18" t="s">
        <v>8</v>
      </c>
      <c r="H14" s="19">
        <f>L12</f>
        <v>19</v>
      </c>
      <c r="I14" s="17">
        <f>N13</f>
        <v>26</v>
      </c>
      <c r="J14" s="18" t="s">
        <v>8</v>
      </c>
      <c r="K14" s="19">
        <f>L13</f>
        <v>6</v>
      </c>
      <c r="L14" s="65"/>
      <c r="M14" s="66"/>
      <c r="N14" s="67"/>
      <c r="O14" s="23">
        <v>21</v>
      </c>
      <c r="P14" s="24" t="s">
        <v>8</v>
      </c>
      <c r="Q14" s="25">
        <v>7</v>
      </c>
      <c r="R14" s="26">
        <f>SUM(IF(C14&gt;E14,1,0),IF(F14&gt;H14,1,0),IF(I14&gt;K14,1,0),IF(L14&gt;N14,1,0),IF(O14&gt;Q14,1,0))</f>
        <v>3</v>
      </c>
      <c r="S14" s="68">
        <v>2</v>
      </c>
      <c r="T14" s="24">
        <f>C14+F14+I14+L14+O14</f>
        <v>79</v>
      </c>
      <c r="U14" s="24" t="s">
        <v>8</v>
      </c>
      <c r="V14" s="24">
        <f>H14+K14+N14+Q14+E14</f>
        <v>43</v>
      </c>
      <c r="W14" s="25">
        <f>T14/V14</f>
        <v>1.8372093023255813</v>
      </c>
    </row>
    <row r="15" spans="1:23" ht="21.6" thickBot="1" x14ac:dyDescent="0.35">
      <c r="A15" s="4" t="s">
        <v>4</v>
      </c>
      <c r="B15" s="16" t="s">
        <v>44</v>
      </c>
      <c r="C15" s="29">
        <f>Q11</f>
        <v>23</v>
      </c>
      <c r="D15" s="30" t="s">
        <v>8</v>
      </c>
      <c r="E15" s="31">
        <f>O11</f>
        <v>20</v>
      </c>
      <c r="F15" s="29">
        <f>Q12</f>
        <v>7</v>
      </c>
      <c r="G15" s="30" t="s">
        <v>8</v>
      </c>
      <c r="H15" s="31">
        <f>O12</f>
        <v>21</v>
      </c>
      <c r="I15" s="29">
        <f>Q13</f>
        <v>27</v>
      </c>
      <c r="J15" s="30" t="s">
        <v>8</v>
      </c>
      <c r="K15" s="31">
        <f>O13</f>
        <v>5</v>
      </c>
      <c r="L15" s="29">
        <f>Q14</f>
        <v>7</v>
      </c>
      <c r="M15" s="30" t="s">
        <v>8</v>
      </c>
      <c r="N15" s="31">
        <f>O14</f>
        <v>21</v>
      </c>
      <c r="O15" s="69"/>
      <c r="P15" s="70"/>
      <c r="Q15" s="71"/>
      <c r="R15" s="35">
        <f>SUM(IF(C15&gt;E15,1,0),IF(F15&gt;H15,1,0),IF(I15&gt;K15,1,0),IF(L15&gt;N15,1,0),IF(O15&gt;Q15,1,0))</f>
        <v>2</v>
      </c>
      <c r="S15" s="72">
        <v>3</v>
      </c>
      <c r="T15" s="37">
        <f>C15+F15+I15+L15+O15</f>
        <v>64</v>
      </c>
      <c r="U15" s="37" t="s">
        <v>8</v>
      </c>
      <c r="V15" s="37">
        <f>H15+K15+N15+Q15+E15</f>
        <v>67</v>
      </c>
      <c r="W15" s="38">
        <f>T15/V15</f>
        <v>0.95522388059701491</v>
      </c>
    </row>
    <row r="16" spans="1:23" ht="15" thickBot="1" x14ac:dyDescent="0.35"/>
    <row r="17" spans="1:23" x14ac:dyDescent="0.3">
      <c r="A17" s="211" t="s">
        <v>61</v>
      </c>
      <c r="B17" s="212"/>
      <c r="C17" s="199" t="s">
        <v>0</v>
      </c>
      <c r="D17" s="200"/>
      <c r="E17" s="201"/>
      <c r="F17" s="199" t="s">
        <v>1</v>
      </c>
      <c r="G17" s="200"/>
      <c r="H17" s="201"/>
      <c r="I17" s="199" t="s">
        <v>2</v>
      </c>
      <c r="J17" s="200"/>
      <c r="K17" s="201"/>
      <c r="L17" s="199" t="s">
        <v>3</v>
      </c>
      <c r="M17" s="200"/>
      <c r="N17" s="201"/>
      <c r="O17" s="199" t="s">
        <v>4</v>
      </c>
      <c r="P17" s="200"/>
      <c r="Q17" s="201"/>
      <c r="R17" s="202" t="s">
        <v>5</v>
      </c>
      <c r="S17" s="200" t="s">
        <v>6</v>
      </c>
      <c r="T17" s="200" t="s">
        <v>7</v>
      </c>
      <c r="U17" s="200"/>
      <c r="V17" s="200"/>
      <c r="W17" s="201"/>
    </row>
    <row r="18" spans="1:23" ht="15" thickBot="1" x14ac:dyDescent="0.35">
      <c r="A18" s="213"/>
      <c r="B18" s="214"/>
      <c r="C18" s="206" t="str">
        <f>B19</f>
        <v>TJ Sokol FM C</v>
      </c>
      <c r="D18" s="204"/>
      <c r="E18" s="205"/>
      <c r="F18" s="206" t="str">
        <f>B20</f>
        <v>Polanka C</v>
      </c>
      <c r="G18" s="204"/>
      <c r="H18" s="205"/>
      <c r="I18" s="206" t="str">
        <f>B21</f>
        <v>Frenštát B</v>
      </c>
      <c r="J18" s="204"/>
      <c r="K18" s="205"/>
      <c r="L18" s="206" t="str">
        <f>B22</f>
        <v>Valmez C</v>
      </c>
      <c r="M18" s="204"/>
      <c r="N18" s="205"/>
      <c r="O18" s="206" t="str">
        <f>B23</f>
        <v>Raškovice A</v>
      </c>
      <c r="P18" s="204"/>
      <c r="Q18" s="205"/>
      <c r="R18" s="203"/>
      <c r="S18" s="204"/>
      <c r="T18" s="204"/>
      <c r="U18" s="204"/>
      <c r="V18" s="204"/>
      <c r="W18" s="205"/>
    </row>
    <row r="19" spans="1:23" ht="21" x14ac:dyDescent="0.3">
      <c r="A19" s="5" t="s">
        <v>0</v>
      </c>
      <c r="B19" s="6" t="s">
        <v>40</v>
      </c>
      <c r="C19" s="88"/>
      <c r="D19" s="89"/>
      <c r="E19" s="90"/>
      <c r="F19" s="10">
        <v>6</v>
      </c>
      <c r="G19" s="11" t="s">
        <v>8</v>
      </c>
      <c r="H19" s="12">
        <v>31</v>
      </c>
      <c r="I19" s="10">
        <v>15</v>
      </c>
      <c r="J19" s="11" t="s">
        <v>8</v>
      </c>
      <c r="K19" s="12">
        <v>0</v>
      </c>
      <c r="L19" s="10">
        <v>22</v>
      </c>
      <c r="M19" s="11" t="s">
        <v>8</v>
      </c>
      <c r="N19" s="12">
        <v>13</v>
      </c>
      <c r="O19" s="10">
        <v>13</v>
      </c>
      <c r="P19" s="11" t="s">
        <v>8</v>
      </c>
      <c r="Q19" s="12">
        <v>29</v>
      </c>
      <c r="R19" s="13">
        <f>SUM(IF(C19&gt;E19,1,0),IF(F19&gt;H19,1,0),IF(I19&gt;K19,1,0),IF(L19&gt;N19,1,0),IF(O19&gt;Q19,1,0))</f>
        <v>2</v>
      </c>
      <c r="S19" s="91">
        <v>3</v>
      </c>
      <c r="T19" s="11">
        <f>C19+F19+I19+L19+O19</f>
        <v>56</v>
      </c>
      <c r="U19" s="11" t="s">
        <v>8</v>
      </c>
      <c r="V19" s="11">
        <f>H19+K19+N19+Q19+E19</f>
        <v>73</v>
      </c>
      <c r="W19" s="12">
        <f>T19/V19</f>
        <v>0.76712328767123283</v>
      </c>
    </row>
    <row r="20" spans="1:23" ht="21" x14ac:dyDescent="0.3">
      <c r="A20" s="15" t="s">
        <v>1</v>
      </c>
      <c r="B20" s="16" t="s">
        <v>51</v>
      </c>
      <c r="C20" s="17">
        <f>H19</f>
        <v>31</v>
      </c>
      <c r="D20" s="18" t="s">
        <v>8</v>
      </c>
      <c r="E20" s="19">
        <f>F19</f>
        <v>6</v>
      </c>
      <c r="F20" s="65"/>
      <c r="G20" s="66"/>
      <c r="H20" s="67"/>
      <c r="I20" s="23">
        <v>15</v>
      </c>
      <c r="J20" s="24" t="s">
        <v>8</v>
      </c>
      <c r="K20" s="25">
        <v>0</v>
      </c>
      <c r="L20" s="23">
        <v>21</v>
      </c>
      <c r="M20" s="24" t="s">
        <v>8</v>
      </c>
      <c r="N20" s="25">
        <v>10</v>
      </c>
      <c r="O20" s="23">
        <v>17</v>
      </c>
      <c r="P20" s="24" t="s">
        <v>8</v>
      </c>
      <c r="Q20" s="25">
        <v>16</v>
      </c>
      <c r="R20" s="26">
        <f>SUM(IF(C20&gt;E20,1,0),IF(F20&gt;H20,1,0),IF(I20&gt;K20,1,0),IF(L20&gt;N20,1,0),IF(O20&gt;Q20,1,0))</f>
        <v>4</v>
      </c>
      <c r="S20" s="68">
        <v>1</v>
      </c>
      <c r="T20" s="24">
        <f>C20+F20+I20+L20+O20</f>
        <v>84</v>
      </c>
      <c r="U20" s="24" t="s">
        <v>8</v>
      </c>
      <c r="V20" s="24">
        <f>H20+K20+N20+Q20+E20</f>
        <v>32</v>
      </c>
      <c r="W20" s="25">
        <f>T20/V20</f>
        <v>2.625</v>
      </c>
    </row>
    <row r="21" spans="1:23" ht="21" x14ac:dyDescent="0.3">
      <c r="A21" s="15" t="s">
        <v>2</v>
      </c>
      <c r="B21" s="16" t="s">
        <v>52</v>
      </c>
      <c r="C21" s="17">
        <f>K19</f>
        <v>0</v>
      </c>
      <c r="D21" s="18" t="s">
        <v>8</v>
      </c>
      <c r="E21" s="19">
        <f>I19</f>
        <v>15</v>
      </c>
      <c r="F21" s="17">
        <f>K20</f>
        <v>0</v>
      </c>
      <c r="G21" s="18" t="s">
        <v>8</v>
      </c>
      <c r="H21" s="19">
        <f>I20</f>
        <v>15</v>
      </c>
      <c r="I21" s="65"/>
      <c r="J21" s="66"/>
      <c r="K21" s="67"/>
      <c r="L21" s="23">
        <v>0</v>
      </c>
      <c r="M21" s="24" t="s">
        <v>8</v>
      </c>
      <c r="N21" s="25">
        <v>15</v>
      </c>
      <c r="O21" s="23">
        <v>0</v>
      </c>
      <c r="P21" s="24" t="s">
        <v>8</v>
      </c>
      <c r="Q21" s="25">
        <v>15</v>
      </c>
      <c r="R21" s="26">
        <f>SUM(IF(C21&gt;E21,1,0),IF(F21&gt;H21,1,0),IF(I21&gt;K21,1,0),IF(L21&gt;N21,1,0),IF(O21&gt;Q21,1,0))</f>
        <v>0</v>
      </c>
      <c r="S21" s="68">
        <v>5</v>
      </c>
      <c r="T21" s="24">
        <f>C21+F21+I21+L21+O21</f>
        <v>0</v>
      </c>
      <c r="U21" s="24" t="s">
        <v>8</v>
      </c>
      <c r="V21" s="24">
        <f>H21+K21+N21+Q21+E21</f>
        <v>60</v>
      </c>
      <c r="W21" s="25">
        <f>T21/V21</f>
        <v>0</v>
      </c>
    </row>
    <row r="22" spans="1:23" ht="21" x14ac:dyDescent="0.3">
      <c r="A22" s="15" t="s">
        <v>3</v>
      </c>
      <c r="B22" s="16" t="s">
        <v>29</v>
      </c>
      <c r="C22" s="17">
        <f>N19</f>
        <v>13</v>
      </c>
      <c r="D22" s="18" t="s">
        <v>8</v>
      </c>
      <c r="E22" s="19">
        <f>L19</f>
        <v>22</v>
      </c>
      <c r="F22" s="17">
        <f>N20</f>
        <v>10</v>
      </c>
      <c r="G22" s="18" t="s">
        <v>8</v>
      </c>
      <c r="H22" s="19">
        <f>L20</f>
        <v>21</v>
      </c>
      <c r="I22" s="17">
        <f>N21</f>
        <v>15</v>
      </c>
      <c r="J22" s="18" t="s">
        <v>8</v>
      </c>
      <c r="K22" s="19">
        <f>L21</f>
        <v>0</v>
      </c>
      <c r="L22" s="65"/>
      <c r="M22" s="66"/>
      <c r="N22" s="67"/>
      <c r="O22" s="23">
        <v>8</v>
      </c>
      <c r="P22" s="24" t="s">
        <v>8</v>
      </c>
      <c r="Q22" s="25">
        <v>19</v>
      </c>
      <c r="R22" s="26">
        <f>SUM(IF(C22&gt;E22,1,0),IF(F22&gt;H22,1,0),IF(I22&gt;K22,1,0),IF(L22&gt;N22,1,0),IF(O22&gt;Q22,1,0))</f>
        <v>1</v>
      </c>
      <c r="S22" s="68">
        <v>4</v>
      </c>
      <c r="T22" s="24">
        <f>C22+F22+I22+L22+O22</f>
        <v>46</v>
      </c>
      <c r="U22" s="24" t="s">
        <v>8</v>
      </c>
      <c r="V22" s="24">
        <f>H22+K22+N22+Q22+E22</f>
        <v>62</v>
      </c>
      <c r="W22" s="25">
        <f>T22/V22</f>
        <v>0.74193548387096775</v>
      </c>
    </row>
    <row r="23" spans="1:23" ht="21.6" thickBot="1" x14ac:dyDescent="0.35">
      <c r="A23" s="4" t="s">
        <v>4</v>
      </c>
      <c r="B23" s="16" t="s">
        <v>19</v>
      </c>
      <c r="C23" s="29">
        <f>Q19</f>
        <v>29</v>
      </c>
      <c r="D23" s="30" t="s">
        <v>8</v>
      </c>
      <c r="E23" s="31">
        <f>O19</f>
        <v>13</v>
      </c>
      <c r="F23" s="29">
        <f>Q20</f>
        <v>16</v>
      </c>
      <c r="G23" s="30" t="s">
        <v>8</v>
      </c>
      <c r="H23" s="31">
        <f>O20</f>
        <v>17</v>
      </c>
      <c r="I23" s="29">
        <f>Q21</f>
        <v>15</v>
      </c>
      <c r="J23" s="30" t="s">
        <v>8</v>
      </c>
      <c r="K23" s="31">
        <f>O21</f>
        <v>0</v>
      </c>
      <c r="L23" s="29">
        <f>Q22</f>
        <v>19</v>
      </c>
      <c r="M23" s="30" t="s">
        <v>8</v>
      </c>
      <c r="N23" s="31">
        <f>O22</f>
        <v>8</v>
      </c>
      <c r="O23" s="69"/>
      <c r="P23" s="70"/>
      <c r="Q23" s="71"/>
      <c r="R23" s="35">
        <f>SUM(IF(C23&gt;E23,1,0),IF(F23&gt;H23,1,0),IF(I23&gt;K23,1,0),IF(L23&gt;N23,1,0),IF(O23&gt;Q23,1,0))</f>
        <v>3</v>
      </c>
      <c r="S23" s="72">
        <v>2</v>
      </c>
      <c r="T23" s="37">
        <f>C23+F23+I23+L23+O23</f>
        <v>79</v>
      </c>
      <c r="U23" s="37" t="s">
        <v>8</v>
      </c>
      <c r="V23" s="37">
        <f>H23+K23+N23+Q23+E23</f>
        <v>38</v>
      </c>
      <c r="W23" s="38">
        <f>T23/V23</f>
        <v>2.0789473684210527</v>
      </c>
    </row>
  </sheetData>
  <mergeCells count="42">
    <mergeCell ref="A17:B18"/>
    <mergeCell ref="C17:E17"/>
    <mergeCell ref="F17:H17"/>
    <mergeCell ref="I17:K17"/>
    <mergeCell ref="L17:N17"/>
    <mergeCell ref="O17:Q17"/>
    <mergeCell ref="R17:R18"/>
    <mergeCell ref="S17:S18"/>
    <mergeCell ref="T17:W18"/>
    <mergeCell ref="C18:E18"/>
    <mergeCell ref="F18:H18"/>
    <mergeCell ref="I18:K18"/>
    <mergeCell ref="L18:N18"/>
    <mergeCell ref="O18:Q18"/>
    <mergeCell ref="A9:B10"/>
    <mergeCell ref="C9:E9"/>
    <mergeCell ref="F9:H9"/>
    <mergeCell ref="I9:K9"/>
    <mergeCell ref="L9:N9"/>
    <mergeCell ref="O9:Q9"/>
    <mergeCell ref="R9:R10"/>
    <mergeCell ref="S9:S10"/>
    <mergeCell ref="T9:W10"/>
    <mergeCell ref="C10:E10"/>
    <mergeCell ref="F10:H10"/>
    <mergeCell ref="I10:K10"/>
    <mergeCell ref="L10:N10"/>
    <mergeCell ref="O10:Q10"/>
    <mergeCell ref="R1:R2"/>
    <mergeCell ref="S1:S2"/>
    <mergeCell ref="T1:W2"/>
    <mergeCell ref="C2:E2"/>
    <mergeCell ref="F2:H2"/>
    <mergeCell ref="I2:K2"/>
    <mergeCell ref="L2:N2"/>
    <mergeCell ref="O2:Q2"/>
    <mergeCell ref="O1:Q1"/>
    <mergeCell ref="A1:B2"/>
    <mergeCell ref="C1:E1"/>
    <mergeCell ref="F1:H1"/>
    <mergeCell ref="I1:K1"/>
    <mergeCell ref="L1:N1"/>
  </mergeCells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20633-E256-4E30-9704-EA764D977DAB}">
  <sheetPr>
    <tabColor rgb="FFC00000"/>
  </sheetPr>
  <dimension ref="A1:Q29"/>
  <sheetViews>
    <sheetView topLeftCell="A3" zoomScale="88" workbookViewId="0">
      <selection activeCell="M3" sqref="M3"/>
    </sheetView>
  </sheetViews>
  <sheetFormatPr defaultRowHeight="14.4" x14ac:dyDescent="0.3"/>
  <cols>
    <col min="1" max="1" width="5.5546875" style="46" customWidth="1"/>
    <col min="2" max="2" width="20.44140625" style="46" customWidth="1"/>
    <col min="3" max="11" width="5" style="46" customWidth="1"/>
    <col min="12" max="14" width="8" style="46" customWidth="1"/>
    <col min="15" max="15" width="2.33203125" style="46" customWidth="1"/>
    <col min="16" max="16" width="8" style="46" customWidth="1"/>
    <col min="17" max="17" width="10" style="46" customWidth="1"/>
    <col min="18" max="242" width="8.88671875" style="46"/>
    <col min="243" max="243" width="14.5546875" style="46" bestFit="1" customWidth="1"/>
    <col min="244" max="258" width="5" style="46" customWidth="1"/>
    <col min="259" max="267" width="0" style="46" hidden="1" customWidth="1"/>
    <col min="268" max="270" width="8" style="46" customWidth="1"/>
    <col min="271" max="271" width="2.33203125" style="46" customWidth="1"/>
    <col min="272" max="273" width="8" style="46" customWidth="1"/>
    <col min="274" max="498" width="8.88671875" style="46"/>
    <col min="499" max="499" width="14.5546875" style="46" bestFit="1" customWidth="1"/>
    <col min="500" max="514" width="5" style="46" customWidth="1"/>
    <col min="515" max="523" width="0" style="46" hidden="1" customWidth="1"/>
    <col min="524" max="526" width="8" style="46" customWidth="1"/>
    <col min="527" max="527" width="2.33203125" style="46" customWidth="1"/>
    <col min="528" max="529" width="8" style="46" customWidth="1"/>
    <col min="530" max="754" width="8.88671875" style="46"/>
    <col min="755" max="755" width="14.5546875" style="46" bestFit="1" customWidth="1"/>
    <col min="756" max="770" width="5" style="46" customWidth="1"/>
    <col min="771" max="779" width="0" style="46" hidden="1" customWidth="1"/>
    <col min="780" max="782" width="8" style="46" customWidth="1"/>
    <col min="783" max="783" width="2.33203125" style="46" customWidth="1"/>
    <col min="784" max="785" width="8" style="46" customWidth="1"/>
    <col min="786" max="1010" width="8.88671875" style="46"/>
    <col min="1011" max="1011" width="14.5546875" style="46" bestFit="1" customWidth="1"/>
    <col min="1012" max="1026" width="5" style="46" customWidth="1"/>
    <col min="1027" max="1035" width="0" style="46" hidden="1" customWidth="1"/>
    <col min="1036" max="1038" width="8" style="46" customWidth="1"/>
    <col min="1039" max="1039" width="2.33203125" style="46" customWidth="1"/>
    <col min="1040" max="1041" width="8" style="46" customWidth="1"/>
    <col min="1042" max="1266" width="8.88671875" style="46"/>
    <col min="1267" max="1267" width="14.5546875" style="46" bestFit="1" customWidth="1"/>
    <col min="1268" max="1282" width="5" style="46" customWidth="1"/>
    <col min="1283" max="1291" width="0" style="46" hidden="1" customWidth="1"/>
    <col min="1292" max="1294" width="8" style="46" customWidth="1"/>
    <col min="1295" max="1295" width="2.33203125" style="46" customWidth="1"/>
    <col min="1296" max="1297" width="8" style="46" customWidth="1"/>
    <col min="1298" max="1522" width="8.88671875" style="46"/>
    <col min="1523" max="1523" width="14.5546875" style="46" bestFit="1" customWidth="1"/>
    <col min="1524" max="1538" width="5" style="46" customWidth="1"/>
    <col min="1539" max="1547" width="0" style="46" hidden="1" customWidth="1"/>
    <col min="1548" max="1550" width="8" style="46" customWidth="1"/>
    <col min="1551" max="1551" width="2.33203125" style="46" customWidth="1"/>
    <col min="1552" max="1553" width="8" style="46" customWidth="1"/>
    <col min="1554" max="1778" width="8.88671875" style="46"/>
    <col min="1779" max="1779" width="14.5546875" style="46" bestFit="1" customWidth="1"/>
    <col min="1780" max="1794" width="5" style="46" customWidth="1"/>
    <col min="1795" max="1803" width="0" style="46" hidden="1" customWidth="1"/>
    <col min="1804" max="1806" width="8" style="46" customWidth="1"/>
    <col min="1807" max="1807" width="2.33203125" style="46" customWidth="1"/>
    <col min="1808" max="1809" width="8" style="46" customWidth="1"/>
    <col min="1810" max="2034" width="8.88671875" style="46"/>
    <col min="2035" max="2035" width="14.5546875" style="46" bestFit="1" customWidth="1"/>
    <col min="2036" max="2050" width="5" style="46" customWidth="1"/>
    <col min="2051" max="2059" width="0" style="46" hidden="1" customWidth="1"/>
    <col min="2060" max="2062" width="8" style="46" customWidth="1"/>
    <col min="2063" max="2063" width="2.33203125" style="46" customWidth="1"/>
    <col min="2064" max="2065" width="8" style="46" customWidth="1"/>
    <col min="2066" max="2290" width="8.88671875" style="46"/>
    <col min="2291" max="2291" width="14.5546875" style="46" bestFit="1" customWidth="1"/>
    <col min="2292" max="2306" width="5" style="46" customWidth="1"/>
    <col min="2307" max="2315" width="0" style="46" hidden="1" customWidth="1"/>
    <col min="2316" max="2318" width="8" style="46" customWidth="1"/>
    <col min="2319" max="2319" width="2.33203125" style="46" customWidth="1"/>
    <col min="2320" max="2321" width="8" style="46" customWidth="1"/>
    <col min="2322" max="2546" width="8.88671875" style="46"/>
    <col min="2547" max="2547" width="14.5546875" style="46" bestFit="1" customWidth="1"/>
    <col min="2548" max="2562" width="5" style="46" customWidth="1"/>
    <col min="2563" max="2571" width="0" style="46" hidden="1" customWidth="1"/>
    <col min="2572" max="2574" width="8" style="46" customWidth="1"/>
    <col min="2575" max="2575" width="2.33203125" style="46" customWidth="1"/>
    <col min="2576" max="2577" width="8" style="46" customWidth="1"/>
    <col min="2578" max="2802" width="8.88671875" style="46"/>
    <col min="2803" max="2803" width="14.5546875" style="46" bestFit="1" customWidth="1"/>
    <col min="2804" max="2818" width="5" style="46" customWidth="1"/>
    <col min="2819" max="2827" width="0" style="46" hidden="1" customWidth="1"/>
    <col min="2828" max="2830" width="8" style="46" customWidth="1"/>
    <col min="2831" max="2831" width="2.33203125" style="46" customWidth="1"/>
    <col min="2832" max="2833" width="8" style="46" customWidth="1"/>
    <col min="2834" max="3058" width="8.88671875" style="46"/>
    <col min="3059" max="3059" width="14.5546875" style="46" bestFit="1" customWidth="1"/>
    <col min="3060" max="3074" width="5" style="46" customWidth="1"/>
    <col min="3075" max="3083" width="0" style="46" hidden="1" customWidth="1"/>
    <col min="3084" max="3086" width="8" style="46" customWidth="1"/>
    <col min="3087" max="3087" width="2.33203125" style="46" customWidth="1"/>
    <col min="3088" max="3089" width="8" style="46" customWidth="1"/>
    <col min="3090" max="3314" width="8.88671875" style="46"/>
    <col min="3315" max="3315" width="14.5546875" style="46" bestFit="1" customWidth="1"/>
    <col min="3316" max="3330" width="5" style="46" customWidth="1"/>
    <col min="3331" max="3339" width="0" style="46" hidden="1" customWidth="1"/>
    <col min="3340" max="3342" width="8" style="46" customWidth="1"/>
    <col min="3343" max="3343" width="2.33203125" style="46" customWidth="1"/>
    <col min="3344" max="3345" width="8" style="46" customWidth="1"/>
    <col min="3346" max="3570" width="8.88671875" style="46"/>
    <col min="3571" max="3571" width="14.5546875" style="46" bestFit="1" customWidth="1"/>
    <col min="3572" max="3586" width="5" style="46" customWidth="1"/>
    <col min="3587" max="3595" width="0" style="46" hidden="1" customWidth="1"/>
    <col min="3596" max="3598" width="8" style="46" customWidth="1"/>
    <col min="3599" max="3599" width="2.33203125" style="46" customWidth="1"/>
    <col min="3600" max="3601" width="8" style="46" customWidth="1"/>
    <col min="3602" max="3826" width="8.88671875" style="46"/>
    <col min="3827" max="3827" width="14.5546875" style="46" bestFit="1" customWidth="1"/>
    <col min="3828" max="3842" width="5" style="46" customWidth="1"/>
    <col min="3843" max="3851" width="0" style="46" hidden="1" customWidth="1"/>
    <col min="3852" max="3854" width="8" style="46" customWidth="1"/>
    <col min="3855" max="3855" width="2.33203125" style="46" customWidth="1"/>
    <col min="3856" max="3857" width="8" style="46" customWidth="1"/>
    <col min="3858" max="4082" width="8.88671875" style="46"/>
    <col min="4083" max="4083" width="14.5546875" style="46" bestFit="1" customWidth="1"/>
    <col min="4084" max="4098" width="5" style="46" customWidth="1"/>
    <col min="4099" max="4107" width="0" style="46" hidden="1" customWidth="1"/>
    <col min="4108" max="4110" width="8" style="46" customWidth="1"/>
    <col min="4111" max="4111" width="2.33203125" style="46" customWidth="1"/>
    <col min="4112" max="4113" width="8" style="46" customWidth="1"/>
    <col min="4114" max="4338" width="8.88671875" style="46"/>
    <col min="4339" max="4339" width="14.5546875" style="46" bestFit="1" customWidth="1"/>
    <col min="4340" max="4354" width="5" style="46" customWidth="1"/>
    <col min="4355" max="4363" width="0" style="46" hidden="1" customWidth="1"/>
    <col min="4364" max="4366" width="8" style="46" customWidth="1"/>
    <col min="4367" max="4367" width="2.33203125" style="46" customWidth="1"/>
    <col min="4368" max="4369" width="8" style="46" customWidth="1"/>
    <col min="4370" max="4594" width="8.88671875" style="46"/>
    <col min="4595" max="4595" width="14.5546875" style="46" bestFit="1" customWidth="1"/>
    <col min="4596" max="4610" width="5" style="46" customWidth="1"/>
    <col min="4611" max="4619" width="0" style="46" hidden="1" customWidth="1"/>
    <col min="4620" max="4622" width="8" style="46" customWidth="1"/>
    <col min="4623" max="4623" width="2.33203125" style="46" customWidth="1"/>
    <col min="4624" max="4625" width="8" style="46" customWidth="1"/>
    <col min="4626" max="4850" width="8.88671875" style="46"/>
    <col min="4851" max="4851" width="14.5546875" style="46" bestFit="1" customWidth="1"/>
    <col min="4852" max="4866" width="5" style="46" customWidth="1"/>
    <col min="4867" max="4875" width="0" style="46" hidden="1" customWidth="1"/>
    <col min="4876" max="4878" width="8" style="46" customWidth="1"/>
    <col min="4879" max="4879" width="2.33203125" style="46" customWidth="1"/>
    <col min="4880" max="4881" width="8" style="46" customWidth="1"/>
    <col min="4882" max="5106" width="8.88671875" style="46"/>
    <col min="5107" max="5107" width="14.5546875" style="46" bestFit="1" customWidth="1"/>
    <col min="5108" max="5122" width="5" style="46" customWidth="1"/>
    <col min="5123" max="5131" width="0" style="46" hidden="1" customWidth="1"/>
    <col min="5132" max="5134" width="8" style="46" customWidth="1"/>
    <col min="5135" max="5135" width="2.33203125" style="46" customWidth="1"/>
    <col min="5136" max="5137" width="8" style="46" customWidth="1"/>
    <col min="5138" max="5362" width="8.88671875" style="46"/>
    <col min="5363" max="5363" width="14.5546875" style="46" bestFit="1" customWidth="1"/>
    <col min="5364" max="5378" width="5" style="46" customWidth="1"/>
    <col min="5379" max="5387" width="0" style="46" hidden="1" customWidth="1"/>
    <col min="5388" max="5390" width="8" style="46" customWidth="1"/>
    <col min="5391" max="5391" width="2.33203125" style="46" customWidth="1"/>
    <col min="5392" max="5393" width="8" style="46" customWidth="1"/>
    <col min="5394" max="5618" width="8.88671875" style="46"/>
    <col min="5619" max="5619" width="14.5546875" style="46" bestFit="1" customWidth="1"/>
    <col min="5620" max="5634" width="5" style="46" customWidth="1"/>
    <col min="5635" max="5643" width="0" style="46" hidden="1" customWidth="1"/>
    <col min="5644" max="5646" width="8" style="46" customWidth="1"/>
    <col min="5647" max="5647" width="2.33203125" style="46" customWidth="1"/>
    <col min="5648" max="5649" width="8" style="46" customWidth="1"/>
    <col min="5650" max="5874" width="8.88671875" style="46"/>
    <col min="5875" max="5875" width="14.5546875" style="46" bestFit="1" customWidth="1"/>
    <col min="5876" max="5890" width="5" style="46" customWidth="1"/>
    <col min="5891" max="5899" width="0" style="46" hidden="1" customWidth="1"/>
    <col min="5900" max="5902" width="8" style="46" customWidth="1"/>
    <col min="5903" max="5903" width="2.33203125" style="46" customWidth="1"/>
    <col min="5904" max="5905" width="8" style="46" customWidth="1"/>
    <col min="5906" max="6130" width="8.88671875" style="46"/>
    <col min="6131" max="6131" width="14.5546875" style="46" bestFit="1" customWidth="1"/>
    <col min="6132" max="6146" width="5" style="46" customWidth="1"/>
    <col min="6147" max="6155" width="0" style="46" hidden="1" customWidth="1"/>
    <col min="6156" max="6158" width="8" style="46" customWidth="1"/>
    <col min="6159" max="6159" width="2.33203125" style="46" customWidth="1"/>
    <col min="6160" max="6161" width="8" style="46" customWidth="1"/>
    <col min="6162" max="6386" width="8.88671875" style="46"/>
    <col min="6387" max="6387" width="14.5546875" style="46" bestFit="1" customWidth="1"/>
    <col min="6388" max="6402" width="5" style="46" customWidth="1"/>
    <col min="6403" max="6411" width="0" style="46" hidden="1" customWidth="1"/>
    <col min="6412" max="6414" width="8" style="46" customWidth="1"/>
    <col min="6415" max="6415" width="2.33203125" style="46" customWidth="1"/>
    <col min="6416" max="6417" width="8" style="46" customWidth="1"/>
    <col min="6418" max="6642" width="8.88671875" style="46"/>
    <col min="6643" max="6643" width="14.5546875" style="46" bestFit="1" customWidth="1"/>
    <col min="6644" max="6658" width="5" style="46" customWidth="1"/>
    <col min="6659" max="6667" width="0" style="46" hidden="1" customWidth="1"/>
    <col min="6668" max="6670" width="8" style="46" customWidth="1"/>
    <col min="6671" max="6671" width="2.33203125" style="46" customWidth="1"/>
    <col min="6672" max="6673" width="8" style="46" customWidth="1"/>
    <col min="6674" max="6898" width="8.88671875" style="46"/>
    <col min="6899" max="6899" width="14.5546875" style="46" bestFit="1" customWidth="1"/>
    <col min="6900" max="6914" width="5" style="46" customWidth="1"/>
    <col min="6915" max="6923" width="0" style="46" hidden="1" customWidth="1"/>
    <col min="6924" max="6926" width="8" style="46" customWidth="1"/>
    <col min="6927" max="6927" width="2.33203125" style="46" customWidth="1"/>
    <col min="6928" max="6929" width="8" style="46" customWidth="1"/>
    <col min="6930" max="7154" width="8.88671875" style="46"/>
    <col min="7155" max="7155" width="14.5546875" style="46" bestFit="1" customWidth="1"/>
    <col min="7156" max="7170" width="5" style="46" customWidth="1"/>
    <col min="7171" max="7179" width="0" style="46" hidden="1" customWidth="1"/>
    <col min="7180" max="7182" width="8" style="46" customWidth="1"/>
    <col min="7183" max="7183" width="2.33203125" style="46" customWidth="1"/>
    <col min="7184" max="7185" width="8" style="46" customWidth="1"/>
    <col min="7186" max="7410" width="8.88671875" style="46"/>
    <col min="7411" max="7411" width="14.5546875" style="46" bestFit="1" customWidth="1"/>
    <col min="7412" max="7426" width="5" style="46" customWidth="1"/>
    <col min="7427" max="7435" width="0" style="46" hidden="1" customWidth="1"/>
    <col min="7436" max="7438" width="8" style="46" customWidth="1"/>
    <col min="7439" max="7439" width="2.33203125" style="46" customWidth="1"/>
    <col min="7440" max="7441" width="8" style="46" customWidth="1"/>
    <col min="7442" max="7666" width="8.88671875" style="46"/>
    <col min="7667" max="7667" width="14.5546875" style="46" bestFit="1" customWidth="1"/>
    <col min="7668" max="7682" width="5" style="46" customWidth="1"/>
    <col min="7683" max="7691" width="0" style="46" hidden="1" customWidth="1"/>
    <col min="7692" max="7694" width="8" style="46" customWidth="1"/>
    <col min="7695" max="7695" width="2.33203125" style="46" customWidth="1"/>
    <col min="7696" max="7697" width="8" style="46" customWidth="1"/>
    <col min="7698" max="7922" width="8.88671875" style="46"/>
    <col min="7923" max="7923" width="14.5546875" style="46" bestFit="1" customWidth="1"/>
    <col min="7924" max="7938" width="5" style="46" customWidth="1"/>
    <col min="7939" max="7947" width="0" style="46" hidden="1" customWidth="1"/>
    <col min="7948" max="7950" width="8" style="46" customWidth="1"/>
    <col min="7951" max="7951" width="2.33203125" style="46" customWidth="1"/>
    <col min="7952" max="7953" width="8" style="46" customWidth="1"/>
    <col min="7954" max="8178" width="8.88671875" style="46"/>
    <col min="8179" max="8179" width="14.5546875" style="46" bestFit="1" customWidth="1"/>
    <col min="8180" max="8194" width="5" style="46" customWidth="1"/>
    <col min="8195" max="8203" width="0" style="46" hidden="1" customWidth="1"/>
    <col min="8204" max="8206" width="8" style="46" customWidth="1"/>
    <col min="8207" max="8207" width="2.33203125" style="46" customWidth="1"/>
    <col min="8208" max="8209" width="8" style="46" customWidth="1"/>
    <col min="8210" max="8434" width="8.88671875" style="46"/>
    <col min="8435" max="8435" width="14.5546875" style="46" bestFit="1" customWidth="1"/>
    <col min="8436" max="8450" width="5" style="46" customWidth="1"/>
    <col min="8451" max="8459" width="0" style="46" hidden="1" customWidth="1"/>
    <col min="8460" max="8462" width="8" style="46" customWidth="1"/>
    <col min="8463" max="8463" width="2.33203125" style="46" customWidth="1"/>
    <col min="8464" max="8465" width="8" style="46" customWidth="1"/>
    <col min="8466" max="8690" width="8.88671875" style="46"/>
    <col min="8691" max="8691" width="14.5546875" style="46" bestFit="1" customWidth="1"/>
    <col min="8692" max="8706" width="5" style="46" customWidth="1"/>
    <col min="8707" max="8715" width="0" style="46" hidden="1" customWidth="1"/>
    <col min="8716" max="8718" width="8" style="46" customWidth="1"/>
    <col min="8719" max="8719" width="2.33203125" style="46" customWidth="1"/>
    <col min="8720" max="8721" width="8" style="46" customWidth="1"/>
    <col min="8722" max="8946" width="8.88671875" style="46"/>
    <col min="8947" max="8947" width="14.5546875" style="46" bestFit="1" customWidth="1"/>
    <col min="8948" max="8962" width="5" style="46" customWidth="1"/>
    <col min="8963" max="8971" width="0" style="46" hidden="1" customWidth="1"/>
    <col min="8972" max="8974" width="8" style="46" customWidth="1"/>
    <col min="8975" max="8975" width="2.33203125" style="46" customWidth="1"/>
    <col min="8976" max="8977" width="8" style="46" customWidth="1"/>
    <col min="8978" max="9202" width="8.88671875" style="46"/>
    <col min="9203" max="9203" width="14.5546875" style="46" bestFit="1" customWidth="1"/>
    <col min="9204" max="9218" width="5" style="46" customWidth="1"/>
    <col min="9219" max="9227" width="0" style="46" hidden="1" customWidth="1"/>
    <col min="9228" max="9230" width="8" style="46" customWidth="1"/>
    <col min="9231" max="9231" width="2.33203125" style="46" customWidth="1"/>
    <col min="9232" max="9233" width="8" style="46" customWidth="1"/>
    <col min="9234" max="9458" width="8.88671875" style="46"/>
    <col min="9459" max="9459" width="14.5546875" style="46" bestFit="1" customWidth="1"/>
    <col min="9460" max="9474" width="5" style="46" customWidth="1"/>
    <col min="9475" max="9483" width="0" style="46" hidden="1" customWidth="1"/>
    <col min="9484" max="9486" width="8" style="46" customWidth="1"/>
    <col min="9487" max="9487" width="2.33203125" style="46" customWidth="1"/>
    <col min="9488" max="9489" width="8" style="46" customWidth="1"/>
    <col min="9490" max="9714" width="8.88671875" style="46"/>
    <col min="9715" max="9715" width="14.5546875" style="46" bestFit="1" customWidth="1"/>
    <col min="9716" max="9730" width="5" style="46" customWidth="1"/>
    <col min="9731" max="9739" width="0" style="46" hidden="1" customWidth="1"/>
    <col min="9740" max="9742" width="8" style="46" customWidth="1"/>
    <col min="9743" max="9743" width="2.33203125" style="46" customWidth="1"/>
    <col min="9744" max="9745" width="8" style="46" customWidth="1"/>
    <col min="9746" max="9970" width="8.88671875" style="46"/>
    <col min="9971" max="9971" width="14.5546875" style="46" bestFit="1" customWidth="1"/>
    <col min="9972" max="9986" width="5" style="46" customWidth="1"/>
    <col min="9987" max="9995" width="0" style="46" hidden="1" customWidth="1"/>
    <col min="9996" max="9998" width="8" style="46" customWidth="1"/>
    <col min="9999" max="9999" width="2.33203125" style="46" customWidth="1"/>
    <col min="10000" max="10001" width="8" style="46" customWidth="1"/>
    <col min="10002" max="10226" width="8.88671875" style="46"/>
    <col min="10227" max="10227" width="14.5546875" style="46" bestFit="1" customWidth="1"/>
    <col min="10228" max="10242" width="5" style="46" customWidth="1"/>
    <col min="10243" max="10251" width="0" style="46" hidden="1" customWidth="1"/>
    <col min="10252" max="10254" width="8" style="46" customWidth="1"/>
    <col min="10255" max="10255" width="2.33203125" style="46" customWidth="1"/>
    <col min="10256" max="10257" width="8" style="46" customWidth="1"/>
    <col min="10258" max="10482" width="8.88671875" style="46"/>
    <col min="10483" max="10483" width="14.5546875" style="46" bestFit="1" customWidth="1"/>
    <col min="10484" max="10498" width="5" style="46" customWidth="1"/>
    <col min="10499" max="10507" width="0" style="46" hidden="1" customWidth="1"/>
    <col min="10508" max="10510" width="8" style="46" customWidth="1"/>
    <col min="10511" max="10511" width="2.33203125" style="46" customWidth="1"/>
    <col min="10512" max="10513" width="8" style="46" customWidth="1"/>
    <col min="10514" max="10738" width="8.88671875" style="46"/>
    <col min="10739" max="10739" width="14.5546875" style="46" bestFit="1" customWidth="1"/>
    <col min="10740" max="10754" width="5" style="46" customWidth="1"/>
    <col min="10755" max="10763" width="0" style="46" hidden="1" customWidth="1"/>
    <col min="10764" max="10766" width="8" style="46" customWidth="1"/>
    <col min="10767" max="10767" width="2.33203125" style="46" customWidth="1"/>
    <col min="10768" max="10769" width="8" style="46" customWidth="1"/>
    <col min="10770" max="10994" width="8.88671875" style="46"/>
    <col min="10995" max="10995" width="14.5546875" style="46" bestFit="1" customWidth="1"/>
    <col min="10996" max="11010" width="5" style="46" customWidth="1"/>
    <col min="11011" max="11019" width="0" style="46" hidden="1" customWidth="1"/>
    <col min="11020" max="11022" width="8" style="46" customWidth="1"/>
    <col min="11023" max="11023" width="2.33203125" style="46" customWidth="1"/>
    <col min="11024" max="11025" width="8" style="46" customWidth="1"/>
    <col min="11026" max="11250" width="8.88671875" style="46"/>
    <col min="11251" max="11251" width="14.5546875" style="46" bestFit="1" customWidth="1"/>
    <col min="11252" max="11266" width="5" style="46" customWidth="1"/>
    <col min="11267" max="11275" width="0" style="46" hidden="1" customWidth="1"/>
    <col min="11276" max="11278" width="8" style="46" customWidth="1"/>
    <col min="11279" max="11279" width="2.33203125" style="46" customWidth="1"/>
    <col min="11280" max="11281" width="8" style="46" customWidth="1"/>
    <col min="11282" max="11506" width="8.88671875" style="46"/>
    <col min="11507" max="11507" width="14.5546875" style="46" bestFit="1" customWidth="1"/>
    <col min="11508" max="11522" width="5" style="46" customWidth="1"/>
    <col min="11523" max="11531" width="0" style="46" hidden="1" customWidth="1"/>
    <col min="11532" max="11534" width="8" style="46" customWidth="1"/>
    <col min="11535" max="11535" width="2.33203125" style="46" customWidth="1"/>
    <col min="11536" max="11537" width="8" style="46" customWidth="1"/>
    <col min="11538" max="11762" width="8.88671875" style="46"/>
    <col min="11763" max="11763" width="14.5546875" style="46" bestFit="1" customWidth="1"/>
    <col min="11764" max="11778" width="5" style="46" customWidth="1"/>
    <col min="11779" max="11787" width="0" style="46" hidden="1" customWidth="1"/>
    <col min="11788" max="11790" width="8" style="46" customWidth="1"/>
    <col min="11791" max="11791" width="2.33203125" style="46" customWidth="1"/>
    <col min="11792" max="11793" width="8" style="46" customWidth="1"/>
    <col min="11794" max="12018" width="8.88671875" style="46"/>
    <col min="12019" max="12019" width="14.5546875" style="46" bestFit="1" customWidth="1"/>
    <col min="12020" max="12034" width="5" style="46" customWidth="1"/>
    <col min="12035" max="12043" width="0" style="46" hidden="1" customWidth="1"/>
    <col min="12044" max="12046" width="8" style="46" customWidth="1"/>
    <col min="12047" max="12047" width="2.33203125" style="46" customWidth="1"/>
    <col min="12048" max="12049" width="8" style="46" customWidth="1"/>
    <col min="12050" max="12274" width="8.88671875" style="46"/>
    <col min="12275" max="12275" width="14.5546875" style="46" bestFit="1" customWidth="1"/>
    <col min="12276" max="12290" width="5" style="46" customWidth="1"/>
    <col min="12291" max="12299" width="0" style="46" hidden="1" customWidth="1"/>
    <col min="12300" max="12302" width="8" style="46" customWidth="1"/>
    <col min="12303" max="12303" width="2.33203125" style="46" customWidth="1"/>
    <col min="12304" max="12305" width="8" style="46" customWidth="1"/>
    <col min="12306" max="12530" width="8.88671875" style="46"/>
    <col min="12531" max="12531" width="14.5546875" style="46" bestFit="1" customWidth="1"/>
    <col min="12532" max="12546" width="5" style="46" customWidth="1"/>
    <col min="12547" max="12555" width="0" style="46" hidden="1" customWidth="1"/>
    <col min="12556" max="12558" width="8" style="46" customWidth="1"/>
    <col min="12559" max="12559" width="2.33203125" style="46" customWidth="1"/>
    <col min="12560" max="12561" width="8" style="46" customWidth="1"/>
    <col min="12562" max="12786" width="8.88671875" style="46"/>
    <col min="12787" max="12787" width="14.5546875" style="46" bestFit="1" customWidth="1"/>
    <col min="12788" max="12802" width="5" style="46" customWidth="1"/>
    <col min="12803" max="12811" width="0" style="46" hidden="1" customWidth="1"/>
    <col min="12812" max="12814" width="8" style="46" customWidth="1"/>
    <col min="12815" max="12815" width="2.33203125" style="46" customWidth="1"/>
    <col min="12816" max="12817" width="8" style="46" customWidth="1"/>
    <col min="12818" max="13042" width="8.88671875" style="46"/>
    <col min="13043" max="13043" width="14.5546875" style="46" bestFit="1" customWidth="1"/>
    <col min="13044" max="13058" width="5" style="46" customWidth="1"/>
    <col min="13059" max="13067" width="0" style="46" hidden="1" customWidth="1"/>
    <col min="13068" max="13070" width="8" style="46" customWidth="1"/>
    <col min="13071" max="13071" width="2.33203125" style="46" customWidth="1"/>
    <col min="13072" max="13073" width="8" style="46" customWidth="1"/>
    <col min="13074" max="13298" width="8.88671875" style="46"/>
    <col min="13299" max="13299" width="14.5546875" style="46" bestFit="1" customWidth="1"/>
    <col min="13300" max="13314" width="5" style="46" customWidth="1"/>
    <col min="13315" max="13323" width="0" style="46" hidden="1" customWidth="1"/>
    <col min="13324" max="13326" width="8" style="46" customWidth="1"/>
    <col min="13327" max="13327" width="2.33203125" style="46" customWidth="1"/>
    <col min="13328" max="13329" width="8" style="46" customWidth="1"/>
    <col min="13330" max="13554" width="8.88671875" style="46"/>
    <col min="13555" max="13555" width="14.5546875" style="46" bestFit="1" customWidth="1"/>
    <col min="13556" max="13570" width="5" style="46" customWidth="1"/>
    <col min="13571" max="13579" width="0" style="46" hidden="1" customWidth="1"/>
    <col min="13580" max="13582" width="8" style="46" customWidth="1"/>
    <col min="13583" max="13583" width="2.33203125" style="46" customWidth="1"/>
    <col min="13584" max="13585" width="8" style="46" customWidth="1"/>
    <col min="13586" max="13810" width="8.88671875" style="46"/>
    <col min="13811" max="13811" width="14.5546875" style="46" bestFit="1" customWidth="1"/>
    <col min="13812" max="13826" width="5" style="46" customWidth="1"/>
    <col min="13827" max="13835" width="0" style="46" hidden="1" customWidth="1"/>
    <col min="13836" max="13838" width="8" style="46" customWidth="1"/>
    <col min="13839" max="13839" width="2.33203125" style="46" customWidth="1"/>
    <col min="13840" max="13841" width="8" style="46" customWidth="1"/>
    <col min="13842" max="14066" width="8.88671875" style="46"/>
    <col min="14067" max="14067" width="14.5546875" style="46" bestFit="1" customWidth="1"/>
    <col min="14068" max="14082" width="5" style="46" customWidth="1"/>
    <col min="14083" max="14091" width="0" style="46" hidden="1" customWidth="1"/>
    <col min="14092" max="14094" width="8" style="46" customWidth="1"/>
    <col min="14095" max="14095" width="2.33203125" style="46" customWidth="1"/>
    <col min="14096" max="14097" width="8" style="46" customWidth="1"/>
    <col min="14098" max="14322" width="8.88671875" style="46"/>
    <col min="14323" max="14323" width="14.5546875" style="46" bestFit="1" customWidth="1"/>
    <col min="14324" max="14338" width="5" style="46" customWidth="1"/>
    <col min="14339" max="14347" width="0" style="46" hidden="1" customWidth="1"/>
    <col min="14348" max="14350" width="8" style="46" customWidth="1"/>
    <col min="14351" max="14351" width="2.33203125" style="46" customWidth="1"/>
    <col min="14352" max="14353" width="8" style="46" customWidth="1"/>
    <col min="14354" max="14578" width="8.88671875" style="46"/>
    <col min="14579" max="14579" width="14.5546875" style="46" bestFit="1" customWidth="1"/>
    <col min="14580" max="14594" width="5" style="46" customWidth="1"/>
    <col min="14595" max="14603" width="0" style="46" hidden="1" customWidth="1"/>
    <col min="14604" max="14606" width="8" style="46" customWidth="1"/>
    <col min="14607" max="14607" width="2.33203125" style="46" customWidth="1"/>
    <col min="14608" max="14609" width="8" style="46" customWidth="1"/>
    <col min="14610" max="14834" width="8.88671875" style="46"/>
    <col min="14835" max="14835" width="14.5546875" style="46" bestFit="1" customWidth="1"/>
    <col min="14836" max="14850" width="5" style="46" customWidth="1"/>
    <col min="14851" max="14859" width="0" style="46" hidden="1" customWidth="1"/>
    <col min="14860" max="14862" width="8" style="46" customWidth="1"/>
    <col min="14863" max="14863" width="2.33203125" style="46" customWidth="1"/>
    <col min="14864" max="14865" width="8" style="46" customWidth="1"/>
    <col min="14866" max="15090" width="8.88671875" style="46"/>
    <col min="15091" max="15091" width="14.5546875" style="46" bestFit="1" customWidth="1"/>
    <col min="15092" max="15106" width="5" style="46" customWidth="1"/>
    <col min="15107" max="15115" width="0" style="46" hidden="1" customWidth="1"/>
    <col min="15116" max="15118" width="8" style="46" customWidth="1"/>
    <col min="15119" max="15119" width="2.33203125" style="46" customWidth="1"/>
    <col min="15120" max="15121" width="8" style="46" customWidth="1"/>
    <col min="15122" max="15346" width="8.88671875" style="46"/>
    <col min="15347" max="15347" width="14.5546875" style="46" bestFit="1" customWidth="1"/>
    <col min="15348" max="15362" width="5" style="46" customWidth="1"/>
    <col min="15363" max="15371" width="0" style="46" hidden="1" customWidth="1"/>
    <col min="15372" max="15374" width="8" style="46" customWidth="1"/>
    <col min="15375" max="15375" width="2.33203125" style="46" customWidth="1"/>
    <col min="15376" max="15377" width="8" style="46" customWidth="1"/>
    <col min="15378" max="15602" width="8.88671875" style="46"/>
    <col min="15603" max="15603" width="14.5546875" style="46" bestFit="1" customWidth="1"/>
    <col min="15604" max="15618" width="5" style="46" customWidth="1"/>
    <col min="15619" max="15627" width="0" style="46" hidden="1" customWidth="1"/>
    <col min="15628" max="15630" width="8" style="46" customWidth="1"/>
    <col min="15631" max="15631" width="2.33203125" style="46" customWidth="1"/>
    <col min="15632" max="15633" width="8" style="46" customWidth="1"/>
    <col min="15634" max="15858" width="8.88671875" style="46"/>
    <col min="15859" max="15859" width="14.5546875" style="46" bestFit="1" customWidth="1"/>
    <col min="15860" max="15874" width="5" style="46" customWidth="1"/>
    <col min="15875" max="15883" width="0" style="46" hidden="1" customWidth="1"/>
    <col min="15884" max="15886" width="8" style="46" customWidth="1"/>
    <col min="15887" max="15887" width="2.33203125" style="46" customWidth="1"/>
    <col min="15888" max="15889" width="8" style="46" customWidth="1"/>
    <col min="15890" max="16114" width="8.88671875" style="46"/>
    <col min="16115" max="16115" width="14.5546875" style="46" bestFit="1" customWidth="1"/>
    <col min="16116" max="16130" width="5" style="46" customWidth="1"/>
    <col min="16131" max="16139" width="0" style="46" hidden="1" customWidth="1"/>
    <col min="16140" max="16142" width="8" style="46" customWidth="1"/>
    <col min="16143" max="16143" width="2.33203125" style="46" customWidth="1"/>
    <col min="16144" max="16145" width="8" style="46" customWidth="1"/>
    <col min="16146" max="16384" width="8.88671875" style="46"/>
  </cols>
  <sheetData>
    <row r="1" spans="1:17" x14ac:dyDescent="0.3">
      <c r="A1" s="211" t="s">
        <v>68</v>
      </c>
      <c r="B1" s="212"/>
      <c r="C1" s="199" t="s">
        <v>0</v>
      </c>
      <c r="D1" s="200"/>
      <c r="E1" s="201"/>
      <c r="F1" s="199" t="s">
        <v>1</v>
      </c>
      <c r="G1" s="200"/>
      <c r="H1" s="201"/>
      <c r="I1" s="199" t="s">
        <v>2</v>
      </c>
      <c r="J1" s="200"/>
      <c r="K1" s="201"/>
      <c r="L1" s="202" t="s">
        <v>5</v>
      </c>
      <c r="M1" s="200" t="s">
        <v>6</v>
      </c>
      <c r="N1" s="200" t="s">
        <v>7</v>
      </c>
      <c r="O1" s="200"/>
      <c r="P1" s="200"/>
      <c r="Q1" s="201"/>
    </row>
    <row r="2" spans="1:17" ht="15" thickBot="1" x14ac:dyDescent="0.35">
      <c r="A2" s="213"/>
      <c r="B2" s="214"/>
      <c r="C2" s="206" t="str">
        <f>B3</f>
        <v>Polanka A</v>
      </c>
      <c r="D2" s="204"/>
      <c r="E2" s="205"/>
      <c r="F2" s="206" t="str">
        <f>B4</f>
        <v>Polanka C</v>
      </c>
      <c r="G2" s="204"/>
      <c r="H2" s="205"/>
      <c r="I2" s="206" t="str">
        <f>B5</f>
        <v>Polanka B</v>
      </c>
      <c r="J2" s="204"/>
      <c r="K2" s="205"/>
      <c r="L2" s="203"/>
      <c r="M2" s="204"/>
      <c r="N2" s="204"/>
      <c r="O2" s="204"/>
      <c r="P2" s="204"/>
      <c r="Q2" s="205"/>
    </row>
    <row r="3" spans="1:17" ht="21" x14ac:dyDescent="0.3">
      <c r="A3" s="1" t="s">
        <v>0</v>
      </c>
      <c r="B3" s="6" t="s">
        <v>20</v>
      </c>
      <c r="C3" s="57"/>
      <c r="D3" s="58"/>
      <c r="E3" s="59"/>
      <c r="F3" s="60">
        <v>13</v>
      </c>
      <c r="G3" s="61" t="s">
        <v>8</v>
      </c>
      <c r="H3" s="62">
        <v>19</v>
      </c>
      <c r="I3" s="60">
        <v>14</v>
      </c>
      <c r="J3" s="61" t="s">
        <v>8</v>
      </c>
      <c r="K3" s="62">
        <v>16</v>
      </c>
      <c r="L3" s="63">
        <f>SUM(IF(C3&gt;E3,1,0),IF(F3&gt;H3,1,0),IF(I3&gt;K3,1,0))</f>
        <v>0</v>
      </c>
      <c r="M3" s="64">
        <v>3</v>
      </c>
      <c r="N3" s="61">
        <f>C3+F3+I3</f>
        <v>27</v>
      </c>
      <c r="O3" s="61" t="s">
        <v>8</v>
      </c>
      <c r="P3" s="61">
        <f>E3+H3+K3</f>
        <v>35</v>
      </c>
      <c r="Q3" s="62">
        <f>N3/P3</f>
        <v>0.77142857142857146</v>
      </c>
    </row>
    <row r="4" spans="1:17" ht="21" x14ac:dyDescent="0.3">
      <c r="A4" s="15" t="s">
        <v>1</v>
      </c>
      <c r="B4" s="16" t="s">
        <v>51</v>
      </c>
      <c r="C4" s="17">
        <f>H3</f>
        <v>19</v>
      </c>
      <c r="D4" s="18" t="s">
        <v>8</v>
      </c>
      <c r="E4" s="19">
        <f>F3</f>
        <v>13</v>
      </c>
      <c r="F4" s="65"/>
      <c r="G4" s="66"/>
      <c r="H4" s="67"/>
      <c r="I4" s="23">
        <v>15</v>
      </c>
      <c r="J4" s="24" t="s">
        <v>8</v>
      </c>
      <c r="K4" s="25">
        <v>17</v>
      </c>
      <c r="L4" s="26">
        <f>SUM(IF(C4&gt;E4,1,0),IF(F4&gt;H4,1,0),IF(I4&gt;K4,1,0))</f>
        <v>1</v>
      </c>
      <c r="M4" s="68">
        <v>2</v>
      </c>
      <c r="N4" s="24">
        <f>C4+F4+I4</f>
        <v>34</v>
      </c>
      <c r="O4" s="24" t="s">
        <v>8</v>
      </c>
      <c r="P4" s="24">
        <f>E4+H4+K4</f>
        <v>30</v>
      </c>
      <c r="Q4" s="25">
        <f t="shared" ref="Q4:Q5" si="0">N4/P4</f>
        <v>1.1333333333333333</v>
      </c>
    </row>
    <row r="5" spans="1:17" ht="21.6" thickBot="1" x14ac:dyDescent="0.35">
      <c r="A5" s="4" t="s">
        <v>2</v>
      </c>
      <c r="B5" s="16" t="s">
        <v>50</v>
      </c>
      <c r="C5" s="29">
        <f>K3</f>
        <v>16</v>
      </c>
      <c r="D5" s="30" t="s">
        <v>8</v>
      </c>
      <c r="E5" s="31">
        <f>I3</f>
        <v>14</v>
      </c>
      <c r="F5" s="29">
        <f>K4</f>
        <v>17</v>
      </c>
      <c r="G5" s="30" t="s">
        <v>8</v>
      </c>
      <c r="H5" s="31">
        <f>I4</f>
        <v>15</v>
      </c>
      <c r="I5" s="69"/>
      <c r="J5" s="70"/>
      <c r="K5" s="71"/>
      <c r="L5" s="35">
        <f>SUM(IF(C5&gt;E5,1,0),IF(F5&gt;H5,1,0),IF(I5&gt;K5,1,0))</f>
        <v>2</v>
      </c>
      <c r="M5" s="72">
        <v>1</v>
      </c>
      <c r="N5" s="37">
        <f>C5+F5+I5</f>
        <v>33</v>
      </c>
      <c r="O5" s="37" t="s">
        <v>8</v>
      </c>
      <c r="P5" s="37">
        <f>E5+H5+K5</f>
        <v>29</v>
      </c>
      <c r="Q5" s="38">
        <f t="shared" si="0"/>
        <v>1.1379310344827587</v>
      </c>
    </row>
    <row r="6" spans="1:17" ht="15" thickBot="1" x14ac:dyDescent="0.35"/>
    <row r="7" spans="1:17" x14ac:dyDescent="0.3">
      <c r="A7" s="211" t="s">
        <v>69</v>
      </c>
      <c r="B7" s="212"/>
      <c r="C7" s="199" t="s">
        <v>0</v>
      </c>
      <c r="D7" s="200"/>
      <c r="E7" s="201"/>
      <c r="F7" s="199" t="s">
        <v>1</v>
      </c>
      <c r="G7" s="200"/>
      <c r="H7" s="201"/>
      <c r="I7" s="199" t="s">
        <v>2</v>
      </c>
      <c r="J7" s="200"/>
      <c r="K7" s="201"/>
      <c r="L7" s="202" t="s">
        <v>5</v>
      </c>
      <c r="M7" s="200" t="s">
        <v>6</v>
      </c>
      <c r="N7" s="200" t="s">
        <v>7</v>
      </c>
      <c r="O7" s="200"/>
      <c r="P7" s="200"/>
      <c r="Q7" s="201"/>
    </row>
    <row r="8" spans="1:17" ht="15" thickBot="1" x14ac:dyDescent="0.35">
      <c r="A8" s="213"/>
      <c r="B8" s="214"/>
      <c r="C8" s="206" t="str">
        <f>B9</f>
        <v>Polanka D</v>
      </c>
      <c r="D8" s="204"/>
      <c r="E8" s="205"/>
      <c r="F8" s="206" t="str">
        <f>B10</f>
        <v>Raškovice A</v>
      </c>
      <c r="G8" s="204"/>
      <c r="H8" s="205"/>
      <c r="I8" s="206" t="str">
        <f>B11</f>
        <v>Valmez B</v>
      </c>
      <c r="J8" s="204"/>
      <c r="K8" s="205"/>
      <c r="L8" s="203"/>
      <c r="M8" s="204"/>
      <c r="N8" s="204"/>
      <c r="O8" s="204"/>
      <c r="P8" s="204"/>
      <c r="Q8" s="205"/>
    </row>
    <row r="9" spans="1:17" ht="21" x14ac:dyDescent="0.3">
      <c r="A9" s="1" t="s">
        <v>0</v>
      </c>
      <c r="B9" s="6" t="s">
        <v>49</v>
      </c>
      <c r="C9" s="57"/>
      <c r="D9" s="58"/>
      <c r="E9" s="59"/>
      <c r="F9" s="60">
        <v>15</v>
      </c>
      <c r="G9" s="61" t="s">
        <v>8</v>
      </c>
      <c r="H9" s="62">
        <v>20</v>
      </c>
      <c r="I9" s="60">
        <v>14</v>
      </c>
      <c r="J9" s="61" t="s">
        <v>8</v>
      </c>
      <c r="K9" s="62">
        <v>15</v>
      </c>
      <c r="L9" s="63">
        <f>SUM(IF(C9&gt;E9,1,0),IF(F9&gt;H9,1,0),IF(I9&gt;K9,1,0))</f>
        <v>0</v>
      </c>
      <c r="M9" s="64">
        <v>6</v>
      </c>
      <c r="N9" s="61">
        <f>C9+F9+I9</f>
        <v>29</v>
      </c>
      <c r="O9" s="61" t="s">
        <v>8</v>
      </c>
      <c r="P9" s="61">
        <f>E9+H9+K9</f>
        <v>35</v>
      </c>
      <c r="Q9" s="62">
        <f>N9/P9</f>
        <v>0.82857142857142863</v>
      </c>
    </row>
    <row r="10" spans="1:17" ht="21" x14ac:dyDescent="0.3">
      <c r="A10" s="15" t="s">
        <v>1</v>
      </c>
      <c r="B10" s="16" t="s">
        <v>19</v>
      </c>
      <c r="C10" s="17">
        <f>H9</f>
        <v>20</v>
      </c>
      <c r="D10" s="18" t="s">
        <v>8</v>
      </c>
      <c r="E10" s="19">
        <f>F9</f>
        <v>15</v>
      </c>
      <c r="F10" s="65"/>
      <c r="G10" s="66"/>
      <c r="H10" s="67"/>
      <c r="I10" s="23">
        <v>16</v>
      </c>
      <c r="J10" s="24" t="s">
        <v>8</v>
      </c>
      <c r="K10" s="25">
        <v>19</v>
      </c>
      <c r="L10" s="26">
        <f>SUM(IF(C10&gt;E10,1,0),IF(F10&gt;H10,1,0),IF(I10&gt;K10,1,0))</f>
        <v>1</v>
      </c>
      <c r="M10" s="68">
        <v>5</v>
      </c>
      <c r="N10" s="24">
        <f>C10+F10+I10</f>
        <v>36</v>
      </c>
      <c r="O10" s="24" t="s">
        <v>8</v>
      </c>
      <c r="P10" s="24">
        <f>E10+H10+K10</f>
        <v>34</v>
      </c>
      <c r="Q10" s="25">
        <f t="shared" ref="Q10:Q11" si="1">N10/P10</f>
        <v>1.0588235294117647</v>
      </c>
    </row>
    <row r="11" spans="1:17" ht="21.6" thickBot="1" x14ac:dyDescent="0.35">
      <c r="A11" s="4" t="s">
        <v>2</v>
      </c>
      <c r="B11" s="16" t="s">
        <v>27</v>
      </c>
      <c r="C11" s="29">
        <f>K9</f>
        <v>15</v>
      </c>
      <c r="D11" s="30" t="s">
        <v>8</v>
      </c>
      <c r="E11" s="31">
        <f>I9</f>
        <v>14</v>
      </c>
      <c r="F11" s="29">
        <f>K10</f>
        <v>19</v>
      </c>
      <c r="G11" s="30" t="s">
        <v>8</v>
      </c>
      <c r="H11" s="31">
        <f>I10</f>
        <v>16</v>
      </c>
      <c r="I11" s="69"/>
      <c r="J11" s="70"/>
      <c r="K11" s="71"/>
      <c r="L11" s="35">
        <f>SUM(IF(C11&gt;E11,1,0),IF(F11&gt;H11,1,0),IF(I11&gt;K11,1,0))</f>
        <v>2</v>
      </c>
      <c r="M11" s="72">
        <v>4</v>
      </c>
      <c r="N11" s="37">
        <f>C11+F11+I11</f>
        <v>34</v>
      </c>
      <c r="O11" s="37" t="s">
        <v>8</v>
      </c>
      <c r="P11" s="37">
        <f>E11+H11+K11</f>
        <v>30</v>
      </c>
      <c r="Q11" s="38">
        <f t="shared" si="1"/>
        <v>1.1333333333333333</v>
      </c>
    </row>
    <row r="12" spans="1:17" ht="15" thickBot="1" x14ac:dyDescent="0.35"/>
    <row r="13" spans="1:17" x14ac:dyDescent="0.3">
      <c r="A13" s="211" t="s">
        <v>70</v>
      </c>
      <c r="B13" s="212"/>
      <c r="C13" s="199" t="s">
        <v>0</v>
      </c>
      <c r="D13" s="200"/>
      <c r="E13" s="201"/>
      <c r="F13" s="199" t="s">
        <v>1</v>
      </c>
      <c r="G13" s="200"/>
      <c r="H13" s="201"/>
      <c r="I13" s="199" t="s">
        <v>2</v>
      </c>
      <c r="J13" s="200"/>
      <c r="K13" s="201"/>
      <c r="L13" s="202" t="s">
        <v>5</v>
      </c>
      <c r="M13" s="200" t="s">
        <v>6</v>
      </c>
      <c r="N13" s="200" t="s">
        <v>7</v>
      </c>
      <c r="O13" s="200"/>
      <c r="P13" s="200"/>
      <c r="Q13" s="201"/>
    </row>
    <row r="14" spans="1:17" ht="15" thickBot="1" x14ac:dyDescent="0.35">
      <c r="A14" s="213"/>
      <c r="B14" s="214"/>
      <c r="C14" s="206" t="str">
        <f>B15</f>
        <v>Valmez A</v>
      </c>
      <c r="D14" s="204"/>
      <c r="E14" s="205"/>
      <c r="F14" s="206" t="str">
        <f>B16</f>
        <v>TJ Sokol FM C</v>
      </c>
      <c r="G14" s="204"/>
      <c r="H14" s="205"/>
      <c r="I14" s="206" t="str">
        <f>B17</f>
        <v>Metylovice B</v>
      </c>
      <c r="J14" s="204"/>
      <c r="K14" s="205"/>
      <c r="L14" s="203"/>
      <c r="M14" s="204"/>
      <c r="N14" s="204"/>
      <c r="O14" s="204"/>
      <c r="P14" s="204"/>
      <c r="Q14" s="205"/>
    </row>
    <row r="15" spans="1:17" ht="21" x14ac:dyDescent="0.3">
      <c r="A15" s="1" t="s">
        <v>0</v>
      </c>
      <c r="B15" s="6" t="s">
        <v>26</v>
      </c>
      <c r="C15" s="57"/>
      <c r="D15" s="58"/>
      <c r="E15" s="59"/>
      <c r="F15" s="60">
        <v>19</v>
      </c>
      <c r="G15" s="61" t="s">
        <v>8</v>
      </c>
      <c r="H15" s="62">
        <v>12</v>
      </c>
      <c r="I15" s="60">
        <v>21</v>
      </c>
      <c r="J15" s="61" t="s">
        <v>8</v>
      </c>
      <c r="K15" s="62">
        <v>8</v>
      </c>
      <c r="L15" s="63">
        <f>SUM(IF(C15&gt;E15,1,0),IF(F15&gt;H15,1,0),IF(I15&gt;K15,1,0))</f>
        <v>2</v>
      </c>
      <c r="M15" s="64">
        <v>7</v>
      </c>
      <c r="N15" s="61">
        <f>C15+F15+I15</f>
        <v>40</v>
      </c>
      <c r="O15" s="61" t="s">
        <v>8</v>
      </c>
      <c r="P15" s="61">
        <f>E15+H15+K15</f>
        <v>20</v>
      </c>
      <c r="Q15" s="62">
        <f>N15/P15</f>
        <v>2</v>
      </c>
    </row>
    <row r="16" spans="1:17" ht="21" x14ac:dyDescent="0.3">
      <c r="A16" s="15" t="s">
        <v>1</v>
      </c>
      <c r="B16" s="16" t="s">
        <v>40</v>
      </c>
      <c r="C16" s="17">
        <f>H15</f>
        <v>12</v>
      </c>
      <c r="D16" s="18" t="s">
        <v>8</v>
      </c>
      <c r="E16" s="19">
        <f>F15</f>
        <v>19</v>
      </c>
      <c r="F16" s="65"/>
      <c r="G16" s="66"/>
      <c r="H16" s="67"/>
      <c r="I16" s="23">
        <v>28</v>
      </c>
      <c r="J16" s="24" t="s">
        <v>8</v>
      </c>
      <c r="K16" s="25">
        <v>12</v>
      </c>
      <c r="L16" s="26">
        <f>SUM(IF(C16&gt;E16,1,0),IF(F16&gt;H16,1,0),IF(I16&gt;K16,1,0))</f>
        <v>1</v>
      </c>
      <c r="M16" s="68">
        <v>8</v>
      </c>
      <c r="N16" s="24">
        <f>C16+F16+I16</f>
        <v>40</v>
      </c>
      <c r="O16" s="24" t="s">
        <v>8</v>
      </c>
      <c r="P16" s="24">
        <f>E16+H16+K16</f>
        <v>31</v>
      </c>
      <c r="Q16" s="25">
        <f t="shared" ref="Q16:Q17" si="2">N16/P16</f>
        <v>1.2903225806451613</v>
      </c>
    </row>
    <row r="17" spans="1:17" ht="21.6" thickBot="1" x14ac:dyDescent="0.35">
      <c r="A17" s="4" t="s">
        <v>2</v>
      </c>
      <c r="B17" s="16" t="s">
        <v>44</v>
      </c>
      <c r="C17" s="29">
        <f>K15</f>
        <v>8</v>
      </c>
      <c r="D17" s="30" t="s">
        <v>8</v>
      </c>
      <c r="E17" s="31">
        <f>I15</f>
        <v>21</v>
      </c>
      <c r="F17" s="29">
        <f>K16</f>
        <v>12</v>
      </c>
      <c r="G17" s="30" t="s">
        <v>8</v>
      </c>
      <c r="H17" s="31">
        <f>I16</f>
        <v>28</v>
      </c>
      <c r="I17" s="69"/>
      <c r="J17" s="70"/>
      <c r="K17" s="71"/>
      <c r="L17" s="35">
        <f>SUM(IF(C17&gt;E17,1,0),IF(F17&gt;H17,1,0),IF(I17&gt;K17,1,0))</f>
        <v>0</v>
      </c>
      <c r="M17" s="72">
        <v>9</v>
      </c>
      <c r="N17" s="37">
        <f>C17+F17+I17</f>
        <v>20</v>
      </c>
      <c r="O17" s="37" t="s">
        <v>8</v>
      </c>
      <c r="P17" s="37">
        <f>E17+H17+K17</f>
        <v>49</v>
      </c>
      <c r="Q17" s="38">
        <f t="shared" si="2"/>
        <v>0.40816326530612246</v>
      </c>
    </row>
    <row r="18" spans="1:17" ht="15" thickBot="1" x14ac:dyDescent="0.35"/>
    <row r="19" spans="1:17" x14ac:dyDescent="0.3">
      <c r="A19" s="211" t="s">
        <v>71</v>
      </c>
      <c r="B19" s="212"/>
      <c r="C19" s="199" t="s">
        <v>0</v>
      </c>
      <c r="D19" s="200"/>
      <c r="E19" s="201"/>
      <c r="F19" s="199" t="s">
        <v>1</v>
      </c>
      <c r="G19" s="200"/>
      <c r="H19" s="201"/>
      <c r="I19" s="199" t="s">
        <v>2</v>
      </c>
      <c r="J19" s="200"/>
      <c r="K19" s="201"/>
      <c r="L19" s="202" t="s">
        <v>5</v>
      </c>
      <c r="M19" s="200" t="s">
        <v>6</v>
      </c>
      <c r="N19" s="200" t="s">
        <v>7</v>
      </c>
      <c r="O19" s="200"/>
      <c r="P19" s="200"/>
      <c r="Q19" s="201"/>
    </row>
    <row r="20" spans="1:17" ht="15" thickBot="1" x14ac:dyDescent="0.35">
      <c r="A20" s="213"/>
      <c r="B20" s="214"/>
      <c r="C20" s="206" t="str">
        <f>B21</f>
        <v>TJ Sokol FM B</v>
      </c>
      <c r="D20" s="204"/>
      <c r="E20" s="205"/>
      <c r="F20" s="206" t="str">
        <f>B22</f>
        <v>Valmez C</v>
      </c>
      <c r="G20" s="204"/>
      <c r="H20" s="205"/>
      <c r="I20" s="206" t="str">
        <f>B23</f>
        <v>Metylovice A</v>
      </c>
      <c r="J20" s="204"/>
      <c r="K20" s="205"/>
      <c r="L20" s="203"/>
      <c r="M20" s="204"/>
      <c r="N20" s="204"/>
      <c r="O20" s="204"/>
      <c r="P20" s="204"/>
      <c r="Q20" s="205"/>
    </row>
    <row r="21" spans="1:17" ht="21" x14ac:dyDescent="0.3">
      <c r="A21" s="1" t="s">
        <v>0</v>
      </c>
      <c r="B21" s="6" t="s">
        <v>35</v>
      </c>
      <c r="C21" s="57"/>
      <c r="D21" s="58"/>
      <c r="E21" s="59"/>
      <c r="F21" s="60">
        <v>15</v>
      </c>
      <c r="G21" s="61" t="s">
        <v>8</v>
      </c>
      <c r="H21" s="62">
        <v>16</v>
      </c>
      <c r="I21" s="60">
        <v>14</v>
      </c>
      <c r="J21" s="61" t="s">
        <v>8</v>
      </c>
      <c r="K21" s="62">
        <v>22</v>
      </c>
      <c r="L21" s="63">
        <f>SUM(IF(C21&gt;E21,1,0),IF(F21&gt;H21,1,0),IF(I21&gt;K21,1,0))</f>
        <v>0</v>
      </c>
      <c r="M21" s="64">
        <v>12</v>
      </c>
      <c r="N21" s="61">
        <f>C21+F21+I21</f>
        <v>29</v>
      </c>
      <c r="O21" s="61" t="s">
        <v>8</v>
      </c>
      <c r="P21" s="61">
        <f>E21+H21+K21</f>
        <v>38</v>
      </c>
      <c r="Q21" s="62">
        <f>N21/P21</f>
        <v>0.76315789473684215</v>
      </c>
    </row>
    <row r="22" spans="1:17" ht="21" x14ac:dyDescent="0.3">
      <c r="A22" s="15" t="s">
        <v>1</v>
      </c>
      <c r="B22" s="16" t="s">
        <v>29</v>
      </c>
      <c r="C22" s="17">
        <f>H21</f>
        <v>16</v>
      </c>
      <c r="D22" s="18" t="s">
        <v>8</v>
      </c>
      <c r="E22" s="19">
        <f>F21</f>
        <v>15</v>
      </c>
      <c r="F22" s="65"/>
      <c r="G22" s="66"/>
      <c r="H22" s="67"/>
      <c r="I22" s="23">
        <v>12</v>
      </c>
      <c r="J22" s="24" t="s">
        <v>8</v>
      </c>
      <c r="K22" s="25">
        <v>25</v>
      </c>
      <c r="L22" s="26">
        <f>SUM(IF(C22&gt;E22,1,0),IF(F22&gt;H22,1,0),IF(I22&gt;K22,1,0))</f>
        <v>1</v>
      </c>
      <c r="M22" s="68">
        <v>11</v>
      </c>
      <c r="N22" s="24">
        <f>C22+F22+I22</f>
        <v>28</v>
      </c>
      <c r="O22" s="24" t="s">
        <v>8</v>
      </c>
      <c r="P22" s="24">
        <f>E22+H22+K22</f>
        <v>40</v>
      </c>
      <c r="Q22" s="25">
        <f>N22/P22</f>
        <v>0.7</v>
      </c>
    </row>
    <row r="23" spans="1:17" ht="21.6" thickBot="1" x14ac:dyDescent="0.35">
      <c r="A23" s="4" t="s">
        <v>2</v>
      </c>
      <c r="B23" s="16" t="s">
        <v>14</v>
      </c>
      <c r="C23" s="29">
        <f>K21</f>
        <v>22</v>
      </c>
      <c r="D23" s="30" t="s">
        <v>8</v>
      </c>
      <c r="E23" s="31">
        <f>I21</f>
        <v>14</v>
      </c>
      <c r="F23" s="29">
        <f>K22</f>
        <v>25</v>
      </c>
      <c r="G23" s="30" t="s">
        <v>8</v>
      </c>
      <c r="H23" s="31">
        <f>I22</f>
        <v>12</v>
      </c>
      <c r="I23" s="69"/>
      <c r="J23" s="70"/>
      <c r="K23" s="71"/>
      <c r="L23" s="35">
        <f>SUM(IF(C23&gt;E23,1,0),IF(F23&gt;H23,1,0),IF(I23&gt;K23,1,0))</f>
        <v>2</v>
      </c>
      <c r="M23" s="72">
        <v>10</v>
      </c>
      <c r="N23" s="37">
        <f>C23+F23+I23</f>
        <v>47</v>
      </c>
      <c r="O23" s="37" t="s">
        <v>8</v>
      </c>
      <c r="P23" s="37">
        <f>E23+H23+K23</f>
        <v>26</v>
      </c>
      <c r="Q23" s="38">
        <f>N23/P23</f>
        <v>1.8076923076923077</v>
      </c>
    </row>
    <row r="24" spans="1:17" ht="15" thickBot="1" x14ac:dyDescent="0.35"/>
    <row r="25" spans="1:17" x14ac:dyDescent="0.3">
      <c r="A25" s="211" t="s">
        <v>72</v>
      </c>
      <c r="B25" s="212"/>
      <c r="C25" s="199" t="s">
        <v>0</v>
      </c>
      <c r="D25" s="200"/>
      <c r="E25" s="201"/>
      <c r="F25" s="199" t="s">
        <v>1</v>
      </c>
      <c r="G25" s="200"/>
      <c r="H25" s="201"/>
      <c r="I25" s="199" t="s">
        <v>2</v>
      </c>
      <c r="J25" s="200"/>
      <c r="K25" s="201"/>
      <c r="L25" s="202" t="s">
        <v>5</v>
      </c>
      <c r="M25" s="200" t="s">
        <v>6</v>
      </c>
      <c r="N25" s="200" t="s">
        <v>7</v>
      </c>
      <c r="O25" s="200"/>
      <c r="P25" s="200"/>
      <c r="Q25" s="201"/>
    </row>
    <row r="26" spans="1:17" ht="15" thickBot="1" x14ac:dyDescent="0.35">
      <c r="A26" s="213"/>
      <c r="B26" s="214"/>
      <c r="C26" s="206" t="str">
        <f>B27</f>
        <v>TJ Sokol FM A</v>
      </c>
      <c r="D26" s="204"/>
      <c r="E26" s="205"/>
      <c r="F26" s="206" t="str">
        <f>B28</f>
        <v>Frenštát A</v>
      </c>
      <c r="G26" s="204"/>
      <c r="H26" s="205"/>
      <c r="I26" s="206" t="str">
        <f>B29</f>
        <v>Frenštát B</v>
      </c>
      <c r="J26" s="204"/>
      <c r="K26" s="205"/>
      <c r="L26" s="203"/>
      <c r="M26" s="204"/>
      <c r="N26" s="204"/>
      <c r="O26" s="204"/>
      <c r="P26" s="204"/>
      <c r="Q26" s="205"/>
    </row>
    <row r="27" spans="1:17" ht="21" x14ac:dyDescent="0.3">
      <c r="A27" s="1" t="s">
        <v>0</v>
      </c>
      <c r="B27" s="6" t="s">
        <v>25</v>
      </c>
      <c r="C27" s="57"/>
      <c r="D27" s="58"/>
      <c r="E27" s="59"/>
      <c r="F27" s="60">
        <v>56</v>
      </c>
      <c r="G27" s="61" t="s">
        <v>8</v>
      </c>
      <c r="H27" s="62">
        <v>20</v>
      </c>
      <c r="I27" s="60">
        <v>15</v>
      </c>
      <c r="J27" s="61" t="s">
        <v>8</v>
      </c>
      <c r="K27" s="62">
        <v>0</v>
      </c>
      <c r="L27" s="63">
        <f>SUM(IF(C27&gt;E27,1,0),IF(F27&gt;H27,1,0),IF(I27&gt;K27,1,0))</f>
        <v>2</v>
      </c>
      <c r="M27" s="64">
        <v>13</v>
      </c>
      <c r="N27" s="61">
        <f>C27+F27+I27</f>
        <v>71</v>
      </c>
      <c r="O27" s="61" t="s">
        <v>8</v>
      </c>
      <c r="P27" s="61">
        <f>E27+H27+K27</f>
        <v>20</v>
      </c>
      <c r="Q27" s="62">
        <f>N27/P27</f>
        <v>3.55</v>
      </c>
    </row>
    <row r="28" spans="1:17" ht="21" x14ac:dyDescent="0.3">
      <c r="A28" s="15" t="s">
        <v>1</v>
      </c>
      <c r="B28" s="16" t="s">
        <v>28</v>
      </c>
      <c r="C28" s="17">
        <f>H27</f>
        <v>20</v>
      </c>
      <c r="D28" s="18" t="s">
        <v>8</v>
      </c>
      <c r="E28" s="19">
        <f>F27</f>
        <v>56</v>
      </c>
      <c r="F28" s="65"/>
      <c r="G28" s="66"/>
      <c r="H28" s="67"/>
      <c r="I28" s="23">
        <v>15</v>
      </c>
      <c r="J28" s="24" t="s">
        <v>8</v>
      </c>
      <c r="K28" s="25">
        <v>0</v>
      </c>
      <c r="L28" s="26">
        <f>SUM(IF(C28&gt;E28,1,0),IF(F28&gt;H28,1,0),IF(I28&gt;K28,1,0))</f>
        <v>1</v>
      </c>
      <c r="M28" s="68">
        <v>14</v>
      </c>
      <c r="N28" s="24">
        <f>C28+F28+I28</f>
        <v>35</v>
      </c>
      <c r="O28" s="24" t="s">
        <v>8</v>
      </c>
      <c r="P28" s="24">
        <f>E28+H28+K28</f>
        <v>56</v>
      </c>
      <c r="Q28" s="25">
        <f>N28/P28</f>
        <v>0.625</v>
      </c>
    </row>
    <row r="29" spans="1:17" ht="21.6" thickBot="1" x14ac:dyDescent="0.35">
      <c r="A29" s="4" t="s">
        <v>2</v>
      </c>
      <c r="B29" s="28" t="s">
        <v>52</v>
      </c>
      <c r="C29" s="29">
        <f>K27</f>
        <v>0</v>
      </c>
      <c r="D29" s="30" t="s">
        <v>8</v>
      </c>
      <c r="E29" s="31">
        <f>I27</f>
        <v>15</v>
      </c>
      <c r="F29" s="29">
        <f>K28</f>
        <v>0</v>
      </c>
      <c r="G29" s="30" t="s">
        <v>8</v>
      </c>
      <c r="H29" s="31">
        <f>I28</f>
        <v>15</v>
      </c>
      <c r="I29" s="69"/>
      <c r="J29" s="70"/>
      <c r="K29" s="71"/>
      <c r="L29" s="35">
        <f>SUM(IF(C29&gt;E29,1,0),IF(F29&gt;H29,1,0),IF(I29&gt;K29,1,0))</f>
        <v>0</v>
      </c>
      <c r="M29" s="72">
        <v>15</v>
      </c>
      <c r="N29" s="37">
        <f>C29+F29+I29</f>
        <v>0</v>
      </c>
      <c r="O29" s="37" t="s">
        <v>8</v>
      </c>
      <c r="P29" s="37">
        <f>E29+H29+K29</f>
        <v>30</v>
      </c>
      <c r="Q29" s="38">
        <f>N29/P29</f>
        <v>0</v>
      </c>
    </row>
  </sheetData>
  <mergeCells count="50">
    <mergeCell ref="A25:B26"/>
    <mergeCell ref="C25:E25"/>
    <mergeCell ref="F25:H25"/>
    <mergeCell ref="I25:K25"/>
    <mergeCell ref="A19:B20"/>
    <mergeCell ref="C19:E19"/>
    <mergeCell ref="F19:H19"/>
    <mergeCell ref="I19:K19"/>
    <mergeCell ref="L19:L20"/>
    <mergeCell ref="F20:H20"/>
    <mergeCell ref="I20:K20"/>
    <mergeCell ref="N25:Q26"/>
    <mergeCell ref="C26:E26"/>
    <mergeCell ref="F26:H26"/>
    <mergeCell ref="I26:K26"/>
    <mergeCell ref="N19:Q20"/>
    <mergeCell ref="C20:E20"/>
    <mergeCell ref="L25:L26"/>
    <mergeCell ref="M25:M26"/>
    <mergeCell ref="M19:M20"/>
    <mergeCell ref="N7:Q8"/>
    <mergeCell ref="C8:E8"/>
    <mergeCell ref="F8:H8"/>
    <mergeCell ref="I8:K8"/>
    <mergeCell ref="A13:B14"/>
    <mergeCell ref="C13:E13"/>
    <mergeCell ref="F13:H13"/>
    <mergeCell ref="I13:K13"/>
    <mergeCell ref="L13:L14"/>
    <mergeCell ref="M13:M14"/>
    <mergeCell ref="N13:Q14"/>
    <mergeCell ref="C14:E14"/>
    <mergeCell ref="F14:H14"/>
    <mergeCell ref="I14:K14"/>
    <mergeCell ref="N1:Q2"/>
    <mergeCell ref="C2:E2"/>
    <mergeCell ref="F2:H2"/>
    <mergeCell ref="I2:K2"/>
    <mergeCell ref="A7:B8"/>
    <mergeCell ref="C7:E7"/>
    <mergeCell ref="F7:H7"/>
    <mergeCell ref="I7:K7"/>
    <mergeCell ref="L7:L8"/>
    <mergeCell ref="M7:M8"/>
    <mergeCell ref="A1:B2"/>
    <mergeCell ref="C1:E1"/>
    <mergeCell ref="F1:H1"/>
    <mergeCell ref="I1:K1"/>
    <mergeCell ref="L1:L2"/>
    <mergeCell ref="M1:M2"/>
  </mergeCells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834EF-9A5F-4047-BB9E-A89D03D3B042}">
  <sheetPr>
    <tabColor theme="5" tint="0.59999389629810485"/>
  </sheetPr>
  <dimension ref="A1:Z8"/>
  <sheetViews>
    <sheetView zoomScale="85" zoomScaleNormal="85" workbookViewId="0">
      <selection activeCell="J20" sqref="J20"/>
    </sheetView>
  </sheetViews>
  <sheetFormatPr defaultRowHeight="14.4" x14ac:dyDescent="0.3"/>
  <cols>
    <col min="1" max="1" width="5.33203125" style="46" customWidth="1"/>
    <col min="2" max="2" width="15.33203125" style="46" customWidth="1"/>
    <col min="3" max="3" width="5" style="46" customWidth="1"/>
    <col min="4" max="19" width="4.44140625" style="46" customWidth="1"/>
    <col min="20" max="20" width="5" style="46" customWidth="1"/>
    <col min="21" max="22" width="8.88671875" style="46"/>
    <col min="23" max="23" width="6.33203125" style="46" customWidth="1"/>
    <col min="24" max="24" width="2" style="46" customWidth="1"/>
    <col min="25" max="25" width="6.33203125" style="46" customWidth="1"/>
    <col min="26" max="26" width="16.33203125" style="46" bestFit="1" customWidth="1"/>
    <col min="27" max="250" width="8.88671875" style="46"/>
    <col min="251" max="251" width="5.33203125" style="46" customWidth="1"/>
    <col min="252" max="252" width="15.33203125" style="46" customWidth="1"/>
    <col min="253" max="253" width="5" style="46" customWidth="1"/>
    <col min="254" max="269" width="4.44140625" style="46" customWidth="1"/>
    <col min="270" max="270" width="6.44140625" style="46" customWidth="1"/>
    <col min="271" max="276" width="4.44140625" style="46" customWidth="1"/>
    <col min="277" max="278" width="8.88671875" style="46"/>
    <col min="279" max="279" width="6.33203125" style="46" customWidth="1"/>
    <col min="280" max="280" width="2" style="46" customWidth="1"/>
    <col min="281" max="281" width="6.33203125" style="46" customWidth="1"/>
    <col min="282" max="506" width="8.88671875" style="46"/>
    <col min="507" max="507" width="5.33203125" style="46" customWidth="1"/>
    <col min="508" max="508" width="15.33203125" style="46" customWidth="1"/>
    <col min="509" max="509" width="5" style="46" customWidth="1"/>
    <col min="510" max="525" width="4.44140625" style="46" customWidth="1"/>
    <col min="526" max="526" width="6.44140625" style="46" customWidth="1"/>
    <col min="527" max="532" width="4.44140625" style="46" customWidth="1"/>
    <col min="533" max="534" width="8.88671875" style="46"/>
    <col min="535" max="535" width="6.33203125" style="46" customWidth="1"/>
    <col min="536" max="536" width="2" style="46" customWidth="1"/>
    <col min="537" max="537" width="6.33203125" style="46" customWidth="1"/>
    <col min="538" max="762" width="8.88671875" style="46"/>
    <col min="763" max="763" width="5.33203125" style="46" customWidth="1"/>
    <col min="764" max="764" width="15.33203125" style="46" customWidth="1"/>
    <col min="765" max="765" width="5" style="46" customWidth="1"/>
    <col min="766" max="781" width="4.44140625" style="46" customWidth="1"/>
    <col min="782" max="782" width="6.44140625" style="46" customWidth="1"/>
    <col min="783" max="788" width="4.44140625" style="46" customWidth="1"/>
    <col min="789" max="790" width="8.88671875" style="46"/>
    <col min="791" max="791" width="6.33203125" style="46" customWidth="1"/>
    <col min="792" max="792" width="2" style="46" customWidth="1"/>
    <col min="793" max="793" width="6.33203125" style="46" customWidth="1"/>
    <col min="794" max="1018" width="8.88671875" style="46"/>
    <col min="1019" max="1019" width="5.33203125" style="46" customWidth="1"/>
    <col min="1020" max="1020" width="15.33203125" style="46" customWidth="1"/>
    <col min="1021" max="1021" width="5" style="46" customWidth="1"/>
    <col min="1022" max="1037" width="4.44140625" style="46" customWidth="1"/>
    <col min="1038" max="1038" width="6.44140625" style="46" customWidth="1"/>
    <col min="1039" max="1044" width="4.44140625" style="46" customWidth="1"/>
    <col min="1045" max="1046" width="8.88671875" style="46"/>
    <col min="1047" max="1047" width="6.33203125" style="46" customWidth="1"/>
    <col min="1048" max="1048" width="2" style="46" customWidth="1"/>
    <col min="1049" max="1049" width="6.33203125" style="46" customWidth="1"/>
    <col min="1050" max="1274" width="8.88671875" style="46"/>
    <col min="1275" max="1275" width="5.33203125" style="46" customWidth="1"/>
    <col min="1276" max="1276" width="15.33203125" style="46" customWidth="1"/>
    <col min="1277" max="1277" width="5" style="46" customWidth="1"/>
    <col min="1278" max="1293" width="4.44140625" style="46" customWidth="1"/>
    <col min="1294" max="1294" width="6.44140625" style="46" customWidth="1"/>
    <col min="1295" max="1300" width="4.44140625" style="46" customWidth="1"/>
    <col min="1301" max="1302" width="8.88671875" style="46"/>
    <col min="1303" max="1303" width="6.33203125" style="46" customWidth="1"/>
    <col min="1304" max="1304" width="2" style="46" customWidth="1"/>
    <col min="1305" max="1305" width="6.33203125" style="46" customWidth="1"/>
    <col min="1306" max="1530" width="8.88671875" style="46"/>
    <col min="1531" max="1531" width="5.33203125" style="46" customWidth="1"/>
    <col min="1532" max="1532" width="15.33203125" style="46" customWidth="1"/>
    <col min="1533" max="1533" width="5" style="46" customWidth="1"/>
    <col min="1534" max="1549" width="4.44140625" style="46" customWidth="1"/>
    <col min="1550" max="1550" width="6.44140625" style="46" customWidth="1"/>
    <col min="1551" max="1556" width="4.44140625" style="46" customWidth="1"/>
    <col min="1557" max="1558" width="8.88671875" style="46"/>
    <col min="1559" max="1559" width="6.33203125" style="46" customWidth="1"/>
    <col min="1560" max="1560" width="2" style="46" customWidth="1"/>
    <col min="1561" max="1561" width="6.33203125" style="46" customWidth="1"/>
    <col min="1562" max="1786" width="8.88671875" style="46"/>
    <col min="1787" max="1787" width="5.33203125" style="46" customWidth="1"/>
    <col min="1788" max="1788" width="15.33203125" style="46" customWidth="1"/>
    <col min="1789" max="1789" width="5" style="46" customWidth="1"/>
    <col min="1790" max="1805" width="4.44140625" style="46" customWidth="1"/>
    <col min="1806" max="1806" width="6.44140625" style="46" customWidth="1"/>
    <col min="1807" max="1812" width="4.44140625" style="46" customWidth="1"/>
    <col min="1813" max="1814" width="8.88671875" style="46"/>
    <col min="1815" max="1815" width="6.33203125" style="46" customWidth="1"/>
    <col min="1816" max="1816" width="2" style="46" customWidth="1"/>
    <col min="1817" max="1817" width="6.33203125" style="46" customWidth="1"/>
    <col min="1818" max="2042" width="8.88671875" style="46"/>
    <col min="2043" max="2043" width="5.33203125" style="46" customWidth="1"/>
    <col min="2044" max="2044" width="15.33203125" style="46" customWidth="1"/>
    <col min="2045" max="2045" width="5" style="46" customWidth="1"/>
    <col min="2046" max="2061" width="4.44140625" style="46" customWidth="1"/>
    <col min="2062" max="2062" width="6.44140625" style="46" customWidth="1"/>
    <col min="2063" max="2068" width="4.44140625" style="46" customWidth="1"/>
    <col min="2069" max="2070" width="8.88671875" style="46"/>
    <col min="2071" max="2071" width="6.33203125" style="46" customWidth="1"/>
    <col min="2072" max="2072" width="2" style="46" customWidth="1"/>
    <col min="2073" max="2073" width="6.33203125" style="46" customWidth="1"/>
    <col min="2074" max="2298" width="8.88671875" style="46"/>
    <col min="2299" max="2299" width="5.33203125" style="46" customWidth="1"/>
    <col min="2300" max="2300" width="15.33203125" style="46" customWidth="1"/>
    <col min="2301" max="2301" width="5" style="46" customWidth="1"/>
    <col min="2302" max="2317" width="4.44140625" style="46" customWidth="1"/>
    <col min="2318" max="2318" width="6.44140625" style="46" customWidth="1"/>
    <col min="2319" max="2324" width="4.44140625" style="46" customWidth="1"/>
    <col min="2325" max="2326" width="8.88671875" style="46"/>
    <col min="2327" max="2327" width="6.33203125" style="46" customWidth="1"/>
    <col min="2328" max="2328" width="2" style="46" customWidth="1"/>
    <col min="2329" max="2329" width="6.33203125" style="46" customWidth="1"/>
    <col min="2330" max="2554" width="8.88671875" style="46"/>
    <col min="2555" max="2555" width="5.33203125" style="46" customWidth="1"/>
    <col min="2556" max="2556" width="15.33203125" style="46" customWidth="1"/>
    <col min="2557" max="2557" width="5" style="46" customWidth="1"/>
    <col min="2558" max="2573" width="4.44140625" style="46" customWidth="1"/>
    <col min="2574" max="2574" width="6.44140625" style="46" customWidth="1"/>
    <col min="2575" max="2580" width="4.44140625" style="46" customWidth="1"/>
    <col min="2581" max="2582" width="8.88671875" style="46"/>
    <col min="2583" max="2583" width="6.33203125" style="46" customWidth="1"/>
    <col min="2584" max="2584" width="2" style="46" customWidth="1"/>
    <col min="2585" max="2585" width="6.33203125" style="46" customWidth="1"/>
    <col min="2586" max="2810" width="8.88671875" style="46"/>
    <col min="2811" max="2811" width="5.33203125" style="46" customWidth="1"/>
    <col min="2812" max="2812" width="15.33203125" style="46" customWidth="1"/>
    <col min="2813" max="2813" width="5" style="46" customWidth="1"/>
    <col min="2814" max="2829" width="4.44140625" style="46" customWidth="1"/>
    <col min="2830" max="2830" width="6.44140625" style="46" customWidth="1"/>
    <col min="2831" max="2836" width="4.44140625" style="46" customWidth="1"/>
    <col min="2837" max="2838" width="8.88671875" style="46"/>
    <col min="2839" max="2839" width="6.33203125" style="46" customWidth="1"/>
    <col min="2840" max="2840" width="2" style="46" customWidth="1"/>
    <col min="2841" max="2841" width="6.33203125" style="46" customWidth="1"/>
    <col min="2842" max="3066" width="8.88671875" style="46"/>
    <col min="3067" max="3067" width="5.33203125" style="46" customWidth="1"/>
    <col min="3068" max="3068" width="15.33203125" style="46" customWidth="1"/>
    <col min="3069" max="3069" width="5" style="46" customWidth="1"/>
    <col min="3070" max="3085" width="4.44140625" style="46" customWidth="1"/>
    <col min="3086" max="3086" width="6.44140625" style="46" customWidth="1"/>
    <col min="3087" max="3092" width="4.44140625" style="46" customWidth="1"/>
    <col min="3093" max="3094" width="8.88671875" style="46"/>
    <col min="3095" max="3095" width="6.33203125" style="46" customWidth="1"/>
    <col min="3096" max="3096" width="2" style="46" customWidth="1"/>
    <col min="3097" max="3097" width="6.33203125" style="46" customWidth="1"/>
    <col min="3098" max="3322" width="8.88671875" style="46"/>
    <col min="3323" max="3323" width="5.33203125" style="46" customWidth="1"/>
    <col min="3324" max="3324" width="15.33203125" style="46" customWidth="1"/>
    <col min="3325" max="3325" width="5" style="46" customWidth="1"/>
    <col min="3326" max="3341" width="4.44140625" style="46" customWidth="1"/>
    <col min="3342" max="3342" width="6.44140625" style="46" customWidth="1"/>
    <col min="3343" max="3348" width="4.44140625" style="46" customWidth="1"/>
    <col min="3349" max="3350" width="8.88671875" style="46"/>
    <col min="3351" max="3351" width="6.33203125" style="46" customWidth="1"/>
    <col min="3352" max="3352" width="2" style="46" customWidth="1"/>
    <col min="3353" max="3353" width="6.33203125" style="46" customWidth="1"/>
    <col min="3354" max="3578" width="8.88671875" style="46"/>
    <col min="3579" max="3579" width="5.33203125" style="46" customWidth="1"/>
    <col min="3580" max="3580" width="15.33203125" style="46" customWidth="1"/>
    <col min="3581" max="3581" width="5" style="46" customWidth="1"/>
    <col min="3582" max="3597" width="4.44140625" style="46" customWidth="1"/>
    <col min="3598" max="3598" width="6.44140625" style="46" customWidth="1"/>
    <col min="3599" max="3604" width="4.44140625" style="46" customWidth="1"/>
    <col min="3605" max="3606" width="8.88671875" style="46"/>
    <col min="3607" max="3607" width="6.33203125" style="46" customWidth="1"/>
    <col min="3608" max="3608" width="2" style="46" customWidth="1"/>
    <col min="3609" max="3609" width="6.33203125" style="46" customWidth="1"/>
    <col min="3610" max="3834" width="8.88671875" style="46"/>
    <col min="3835" max="3835" width="5.33203125" style="46" customWidth="1"/>
    <col min="3836" max="3836" width="15.33203125" style="46" customWidth="1"/>
    <col min="3837" max="3837" width="5" style="46" customWidth="1"/>
    <col min="3838" max="3853" width="4.44140625" style="46" customWidth="1"/>
    <col min="3854" max="3854" width="6.44140625" style="46" customWidth="1"/>
    <col min="3855" max="3860" width="4.44140625" style="46" customWidth="1"/>
    <col min="3861" max="3862" width="8.88671875" style="46"/>
    <col min="3863" max="3863" width="6.33203125" style="46" customWidth="1"/>
    <col min="3864" max="3864" width="2" style="46" customWidth="1"/>
    <col min="3865" max="3865" width="6.33203125" style="46" customWidth="1"/>
    <col min="3866" max="4090" width="8.88671875" style="46"/>
    <col min="4091" max="4091" width="5.33203125" style="46" customWidth="1"/>
    <col min="4092" max="4092" width="15.33203125" style="46" customWidth="1"/>
    <col min="4093" max="4093" width="5" style="46" customWidth="1"/>
    <col min="4094" max="4109" width="4.44140625" style="46" customWidth="1"/>
    <col min="4110" max="4110" width="6.44140625" style="46" customWidth="1"/>
    <col min="4111" max="4116" width="4.44140625" style="46" customWidth="1"/>
    <col min="4117" max="4118" width="8.88671875" style="46"/>
    <col min="4119" max="4119" width="6.33203125" style="46" customWidth="1"/>
    <col min="4120" max="4120" width="2" style="46" customWidth="1"/>
    <col min="4121" max="4121" width="6.33203125" style="46" customWidth="1"/>
    <col min="4122" max="4346" width="8.88671875" style="46"/>
    <col min="4347" max="4347" width="5.33203125" style="46" customWidth="1"/>
    <col min="4348" max="4348" width="15.33203125" style="46" customWidth="1"/>
    <col min="4349" max="4349" width="5" style="46" customWidth="1"/>
    <col min="4350" max="4365" width="4.44140625" style="46" customWidth="1"/>
    <col min="4366" max="4366" width="6.44140625" style="46" customWidth="1"/>
    <col min="4367" max="4372" width="4.44140625" style="46" customWidth="1"/>
    <col min="4373" max="4374" width="8.88671875" style="46"/>
    <col min="4375" max="4375" width="6.33203125" style="46" customWidth="1"/>
    <col min="4376" max="4376" width="2" style="46" customWidth="1"/>
    <col min="4377" max="4377" width="6.33203125" style="46" customWidth="1"/>
    <col min="4378" max="4602" width="8.88671875" style="46"/>
    <col min="4603" max="4603" width="5.33203125" style="46" customWidth="1"/>
    <col min="4604" max="4604" width="15.33203125" style="46" customWidth="1"/>
    <col min="4605" max="4605" width="5" style="46" customWidth="1"/>
    <col min="4606" max="4621" width="4.44140625" style="46" customWidth="1"/>
    <col min="4622" max="4622" width="6.44140625" style="46" customWidth="1"/>
    <col min="4623" max="4628" width="4.44140625" style="46" customWidth="1"/>
    <col min="4629" max="4630" width="8.88671875" style="46"/>
    <col min="4631" max="4631" width="6.33203125" style="46" customWidth="1"/>
    <col min="4632" max="4632" width="2" style="46" customWidth="1"/>
    <col min="4633" max="4633" width="6.33203125" style="46" customWidth="1"/>
    <col min="4634" max="4858" width="8.88671875" style="46"/>
    <col min="4859" max="4859" width="5.33203125" style="46" customWidth="1"/>
    <col min="4860" max="4860" width="15.33203125" style="46" customWidth="1"/>
    <col min="4861" max="4861" width="5" style="46" customWidth="1"/>
    <col min="4862" max="4877" width="4.44140625" style="46" customWidth="1"/>
    <col min="4878" max="4878" width="6.44140625" style="46" customWidth="1"/>
    <col min="4879" max="4884" width="4.44140625" style="46" customWidth="1"/>
    <col min="4885" max="4886" width="8.88671875" style="46"/>
    <col min="4887" max="4887" width="6.33203125" style="46" customWidth="1"/>
    <col min="4888" max="4888" width="2" style="46" customWidth="1"/>
    <col min="4889" max="4889" width="6.33203125" style="46" customWidth="1"/>
    <col min="4890" max="5114" width="8.88671875" style="46"/>
    <col min="5115" max="5115" width="5.33203125" style="46" customWidth="1"/>
    <col min="5116" max="5116" width="15.33203125" style="46" customWidth="1"/>
    <col min="5117" max="5117" width="5" style="46" customWidth="1"/>
    <col min="5118" max="5133" width="4.44140625" style="46" customWidth="1"/>
    <col min="5134" max="5134" width="6.44140625" style="46" customWidth="1"/>
    <col min="5135" max="5140" width="4.44140625" style="46" customWidth="1"/>
    <col min="5141" max="5142" width="8.88671875" style="46"/>
    <col min="5143" max="5143" width="6.33203125" style="46" customWidth="1"/>
    <col min="5144" max="5144" width="2" style="46" customWidth="1"/>
    <col min="5145" max="5145" width="6.33203125" style="46" customWidth="1"/>
    <col min="5146" max="5370" width="8.88671875" style="46"/>
    <col min="5371" max="5371" width="5.33203125" style="46" customWidth="1"/>
    <col min="5372" max="5372" width="15.33203125" style="46" customWidth="1"/>
    <col min="5373" max="5373" width="5" style="46" customWidth="1"/>
    <col min="5374" max="5389" width="4.44140625" style="46" customWidth="1"/>
    <col min="5390" max="5390" width="6.44140625" style="46" customWidth="1"/>
    <col min="5391" max="5396" width="4.44140625" style="46" customWidth="1"/>
    <col min="5397" max="5398" width="8.88671875" style="46"/>
    <col min="5399" max="5399" width="6.33203125" style="46" customWidth="1"/>
    <col min="5400" max="5400" width="2" style="46" customWidth="1"/>
    <col min="5401" max="5401" width="6.33203125" style="46" customWidth="1"/>
    <col min="5402" max="5626" width="8.88671875" style="46"/>
    <col min="5627" max="5627" width="5.33203125" style="46" customWidth="1"/>
    <col min="5628" max="5628" width="15.33203125" style="46" customWidth="1"/>
    <col min="5629" max="5629" width="5" style="46" customWidth="1"/>
    <col min="5630" max="5645" width="4.44140625" style="46" customWidth="1"/>
    <col min="5646" max="5646" width="6.44140625" style="46" customWidth="1"/>
    <col min="5647" max="5652" width="4.44140625" style="46" customWidth="1"/>
    <col min="5653" max="5654" width="8.88671875" style="46"/>
    <col min="5655" max="5655" width="6.33203125" style="46" customWidth="1"/>
    <col min="5656" max="5656" width="2" style="46" customWidth="1"/>
    <col min="5657" max="5657" width="6.33203125" style="46" customWidth="1"/>
    <col min="5658" max="5882" width="8.88671875" style="46"/>
    <col min="5883" max="5883" width="5.33203125" style="46" customWidth="1"/>
    <col min="5884" max="5884" width="15.33203125" style="46" customWidth="1"/>
    <col min="5885" max="5885" width="5" style="46" customWidth="1"/>
    <col min="5886" max="5901" width="4.44140625" style="46" customWidth="1"/>
    <col min="5902" max="5902" width="6.44140625" style="46" customWidth="1"/>
    <col min="5903" max="5908" width="4.44140625" style="46" customWidth="1"/>
    <col min="5909" max="5910" width="8.88671875" style="46"/>
    <col min="5911" max="5911" width="6.33203125" style="46" customWidth="1"/>
    <col min="5912" max="5912" width="2" style="46" customWidth="1"/>
    <col min="5913" max="5913" width="6.33203125" style="46" customWidth="1"/>
    <col min="5914" max="6138" width="8.88671875" style="46"/>
    <col min="6139" max="6139" width="5.33203125" style="46" customWidth="1"/>
    <col min="6140" max="6140" width="15.33203125" style="46" customWidth="1"/>
    <col min="6141" max="6141" width="5" style="46" customWidth="1"/>
    <col min="6142" max="6157" width="4.44140625" style="46" customWidth="1"/>
    <col min="6158" max="6158" width="6.44140625" style="46" customWidth="1"/>
    <col min="6159" max="6164" width="4.44140625" style="46" customWidth="1"/>
    <col min="6165" max="6166" width="8.88671875" style="46"/>
    <col min="6167" max="6167" width="6.33203125" style="46" customWidth="1"/>
    <col min="6168" max="6168" width="2" style="46" customWidth="1"/>
    <col min="6169" max="6169" width="6.33203125" style="46" customWidth="1"/>
    <col min="6170" max="6394" width="8.88671875" style="46"/>
    <col min="6395" max="6395" width="5.33203125" style="46" customWidth="1"/>
    <col min="6396" max="6396" width="15.33203125" style="46" customWidth="1"/>
    <col min="6397" max="6397" width="5" style="46" customWidth="1"/>
    <col min="6398" max="6413" width="4.44140625" style="46" customWidth="1"/>
    <col min="6414" max="6414" width="6.44140625" style="46" customWidth="1"/>
    <col min="6415" max="6420" width="4.44140625" style="46" customWidth="1"/>
    <col min="6421" max="6422" width="8.88671875" style="46"/>
    <col min="6423" max="6423" width="6.33203125" style="46" customWidth="1"/>
    <col min="6424" max="6424" width="2" style="46" customWidth="1"/>
    <col min="6425" max="6425" width="6.33203125" style="46" customWidth="1"/>
    <col min="6426" max="6650" width="8.88671875" style="46"/>
    <col min="6651" max="6651" width="5.33203125" style="46" customWidth="1"/>
    <col min="6652" max="6652" width="15.33203125" style="46" customWidth="1"/>
    <col min="6653" max="6653" width="5" style="46" customWidth="1"/>
    <col min="6654" max="6669" width="4.44140625" style="46" customWidth="1"/>
    <col min="6670" max="6670" width="6.44140625" style="46" customWidth="1"/>
    <col min="6671" max="6676" width="4.44140625" style="46" customWidth="1"/>
    <col min="6677" max="6678" width="8.88671875" style="46"/>
    <col min="6679" max="6679" width="6.33203125" style="46" customWidth="1"/>
    <col min="6680" max="6680" width="2" style="46" customWidth="1"/>
    <col min="6681" max="6681" width="6.33203125" style="46" customWidth="1"/>
    <col min="6682" max="6906" width="8.88671875" style="46"/>
    <col min="6907" max="6907" width="5.33203125" style="46" customWidth="1"/>
    <col min="6908" max="6908" width="15.33203125" style="46" customWidth="1"/>
    <col min="6909" max="6909" width="5" style="46" customWidth="1"/>
    <col min="6910" max="6925" width="4.44140625" style="46" customWidth="1"/>
    <col min="6926" max="6926" width="6.44140625" style="46" customWidth="1"/>
    <col min="6927" max="6932" width="4.44140625" style="46" customWidth="1"/>
    <col min="6933" max="6934" width="8.88671875" style="46"/>
    <col min="6935" max="6935" width="6.33203125" style="46" customWidth="1"/>
    <col min="6936" max="6936" width="2" style="46" customWidth="1"/>
    <col min="6937" max="6937" width="6.33203125" style="46" customWidth="1"/>
    <col min="6938" max="7162" width="8.88671875" style="46"/>
    <col min="7163" max="7163" width="5.33203125" style="46" customWidth="1"/>
    <col min="7164" max="7164" width="15.33203125" style="46" customWidth="1"/>
    <col min="7165" max="7165" width="5" style="46" customWidth="1"/>
    <col min="7166" max="7181" width="4.44140625" style="46" customWidth="1"/>
    <col min="7182" max="7182" width="6.44140625" style="46" customWidth="1"/>
    <col min="7183" max="7188" width="4.44140625" style="46" customWidth="1"/>
    <col min="7189" max="7190" width="8.88671875" style="46"/>
    <col min="7191" max="7191" width="6.33203125" style="46" customWidth="1"/>
    <col min="7192" max="7192" width="2" style="46" customWidth="1"/>
    <col min="7193" max="7193" width="6.33203125" style="46" customWidth="1"/>
    <col min="7194" max="7418" width="8.88671875" style="46"/>
    <col min="7419" max="7419" width="5.33203125" style="46" customWidth="1"/>
    <col min="7420" max="7420" width="15.33203125" style="46" customWidth="1"/>
    <col min="7421" max="7421" width="5" style="46" customWidth="1"/>
    <col min="7422" max="7437" width="4.44140625" style="46" customWidth="1"/>
    <col min="7438" max="7438" width="6.44140625" style="46" customWidth="1"/>
    <col min="7439" max="7444" width="4.44140625" style="46" customWidth="1"/>
    <col min="7445" max="7446" width="8.88671875" style="46"/>
    <col min="7447" max="7447" width="6.33203125" style="46" customWidth="1"/>
    <col min="7448" max="7448" width="2" style="46" customWidth="1"/>
    <col min="7449" max="7449" width="6.33203125" style="46" customWidth="1"/>
    <col min="7450" max="7674" width="8.88671875" style="46"/>
    <col min="7675" max="7675" width="5.33203125" style="46" customWidth="1"/>
    <col min="7676" max="7676" width="15.33203125" style="46" customWidth="1"/>
    <col min="7677" max="7677" width="5" style="46" customWidth="1"/>
    <col min="7678" max="7693" width="4.44140625" style="46" customWidth="1"/>
    <col min="7694" max="7694" width="6.44140625" style="46" customWidth="1"/>
    <col min="7695" max="7700" width="4.44140625" style="46" customWidth="1"/>
    <col min="7701" max="7702" width="8.88671875" style="46"/>
    <col min="7703" max="7703" width="6.33203125" style="46" customWidth="1"/>
    <col min="7704" max="7704" width="2" style="46" customWidth="1"/>
    <col min="7705" max="7705" width="6.33203125" style="46" customWidth="1"/>
    <col min="7706" max="7930" width="8.88671875" style="46"/>
    <col min="7931" max="7931" width="5.33203125" style="46" customWidth="1"/>
    <col min="7932" max="7932" width="15.33203125" style="46" customWidth="1"/>
    <col min="7933" max="7933" width="5" style="46" customWidth="1"/>
    <col min="7934" max="7949" width="4.44140625" style="46" customWidth="1"/>
    <col min="7950" max="7950" width="6.44140625" style="46" customWidth="1"/>
    <col min="7951" max="7956" width="4.44140625" style="46" customWidth="1"/>
    <col min="7957" max="7958" width="8.88671875" style="46"/>
    <col min="7959" max="7959" width="6.33203125" style="46" customWidth="1"/>
    <col min="7960" max="7960" width="2" style="46" customWidth="1"/>
    <col min="7961" max="7961" width="6.33203125" style="46" customWidth="1"/>
    <col min="7962" max="8186" width="8.88671875" style="46"/>
    <col min="8187" max="8187" width="5.33203125" style="46" customWidth="1"/>
    <col min="8188" max="8188" width="15.33203125" style="46" customWidth="1"/>
    <col min="8189" max="8189" width="5" style="46" customWidth="1"/>
    <col min="8190" max="8205" width="4.44140625" style="46" customWidth="1"/>
    <col min="8206" max="8206" width="6.44140625" style="46" customWidth="1"/>
    <col min="8207" max="8212" width="4.44140625" style="46" customWidth="1"/>
    <col min="8213" max="8214" width="8.88671875" style="46"/>
    <col min="8215" max="8215" width="6.33203125" style="46" customWidth="1"/>
    <col min="8216" max="8216" width="2" style="46" customWidth="1"/>
    <col min="8217" max="8217" width="6.33203125" style="46" customWidth="1"/>
    <col min="8218" max="8442" width="8.88671875" style="46"/>
    <col min="8443" max="8443" width="5.33203125" style="46" customWidth="1"/>
    <col min="8444" max="8444" width="15.33203125" style="46" customWidth="1"/>
    <col min="8445" max="8445" width="5" style="46" customWidth="1"/>
    <col min="8446" max="8461" width="4.44140625" style="46" customWidth="1"/>
    <col min="8462" max="8462" width="6.44140625" style="46" customWidth="1"/>
    <col min="8463" max="8468" width="4.44140625" style="46" customWidth="1"/>
    <col min="8469" max="8470" width="8.88671875" style="46"/>
    <col min="8471" max="8471" width="6.33203125" style="46" customWidth="1"/>
    <col min="8472" max="8472" width="2" style="46" customWidth="1"/>
    <col min="8473" max="8473" width="6.33203125" style="46" customWidth="1"/>
    <col min="8474" max="8698" width="8.88671875" style="46"/>
    <col min="8699" max="8699" width="5.33203125" style="46" customWidth="1"/>
    <col min="8700" max="8700" width="15.33203125" style="46" customWidth="1"/>
    <col min="8701" max="8701" width="5" style="46" customWidth="1"/>
    <col min="8702" max="8717" width="4.44140625" style="46" customWidth="1"/>
    <col min="8718" max="8718" width="6.44140625" style="46" customWidth="1"/>
    <col min="8719" max="8724" width="4.44140625" style="46" customWidth="1"/>
    <col min="8725" max="8726" width="8.88671875" style="46"/>
    <col min="8727" max="8727" width="6.33203125" style="46" customWidth="1"/>
    <col min="8728" max="8728" width="2" style="46" customWidth="1"/>
    <col min="8729" max="8729" width="6.33203125" style="46" customWidth="1"/>
    <col min="8730" max="8954" width="8.88671875" style="46"/>
    <col min="8955" max="8955" width="5.33203125" style="46" customWidth="1"/>
    <col min="8956" max="8956" width="15.33203125" style="46" customWidth="1"/>
    <col min="8957" max="8957" width="5" style="46" customWidth="1"/>
    <col min="8958" max="8973" width="4.44140625" style="46" customWidth="1"/>
    <col min="8974" max="8974" width="6.44140625" style="46" customWidth="1"/>
    <col min="8975" max="8980" width="4.44140625" style="46" customWidth="1"/>
    <col min="8981" max="8982" width="8.88671875" style="46"/>
    <col min="8983" max="8983" width="6.33203125" style="46" customWidth="1"/>
    <col min="8984" max="8984" width="2" style="46" customWidth="1"/>
    <col min="8985" max="8985" width="6.33203125" style="46" customWidth="1"/>
    <col min="8986" max="9210" width="8.88671875" style="46"/>
    <col min="9211" max="9211" width="5.33203125" style="46" customWidth="1"/>
    <col min="9212" max="9212" width="15.33203125" style="46" customWidth="1"/>
    <col min="9213" max="9213" width="5" style="46" customWidth="1"/>
    <col min="9214" max="9229" width="4.44140625" style="46" customWidth="1"/>
    <col min="9230" max="9230" width="6.44140625" style="46" customWidth="1"/>
    <col min="9231" max="9236" width="4.44140625" style="46" customWidth="1"/>
    <col min="9237" max="9238" width="8.88671875" style="46"/>
    <col min="9239" max="9239" width="6.33203125" style="46" customWidth="1"/>
    <col min="9240" max="9240" width="2" style="46" customWidth="1"/>
    <col min="9241" max="9241" width="6.33203125" style="46" customWidth="1"/>
    <col min="9242" max="9466" width="8.88671875" style="46"/>
    <col min="9467" max="9467" width="5.33203125" style="46" customWidth="1"/>
    <col min="9468" max="9468" width="15.33203125" style="46" customWidth="1"/>
    <col min="9469" max="9469" width="5" style="46" customWidth="1"/>
    <col min="9470" max="9485" width="4.44140625" style="46" customWidth="1"/>
    <col min="9486" max="9486" width="6.44140625" style="46" customWidth="1"/>
    <col min="9487" max="9492" width="4.44140625" style="46" customWidth="1"/>
    <col min="9493" max="9494" width="8.88671875" style="46"/>
    <col min="9495" max="9495" width="6.33203125" style="46" customWidth="1"/>
    <col min="9496" max="9496" width="2" style="46" customWidth="1"/>
    <col min="9497" max="9497" width="6.33203125" style="46" customWidth="1"/>
    <col min="9498" max="9722" width="8.88671875" style="46"/>
    <col min="9723" max="9723" width="5.33203125" style="46" customWidth="1"/>
    <col min="9724" max="9724" width="15.33203125" style="46" customWidth="1"/>
    <col min="9725" max="9725" width="5" style="46" customWidth="1"/>
    <col min="9726" max="9741" width="4.44140625" style="46" customWidth="1"/>
    <col min="9742" max="9742" width="6.44140625" style="46" customWidth="1"/>
    <col min="9743" max="9748" width="4.44140625" style="46" customWidth="1"/>
    <col min="9749" max="9750" width="8.88671875" style="46"/>
    <col min="9751" max="9751" width="6.33203125" style="46" customWidth="1"/>
    <col min="9752" max="9752" width="2" style="46" customWidth="1"/>
    <col min="9753" max="9753" width="6.33203125" style="46" customWidth="1"/>
    <col min="9754" max="9978" width="8.88671875" style="46"/>
    <col min="9979" max="9979" width="5.33203125" style="46" customWidth="1"/>
    <col min="9980" max="9980" width="15.33203125" style="46" customWidth="1"/>
    <col min="9981" max="9981" width="5" style="46" customWidth="1"/>
    <col min="9982" max="9997" width="4.44140625" style="46" customWidth="1"/>
    <col min="9998" max="9998" width="6.44140625" style="46" customWidth="1"/>
    <col min="9999" max="10004" width="4.44140625" style="46" customWidth="1"/>
    <col min="10005" max="10006" width="8.88671875" style="46"/>
    <col min="10007" max="10007" width="6.33203125" style="46" customWidth="1"/>
    <col min="10008" max="10008" width="2" style="46" customWidth="1"/>
    <col min="10009" max="10009" width="6.33203125" style="46" customWidth="1"/>
    <col min="10010" max="10234" width="8.88671875" style="46"/>
    <col min="10235" max="10235" width="5.33203125" style="46" customWidth="1"/>
    <col min="10236" max="10236" width="15.33203125" style="46" customWidth="1"/>
    <col min="10237" max="10237" width="5" style="46" customWidth="1"/>
    <col min="10238" max="10253" width="4.44140625" style="46" customWidth="1"/>
    <col min="10254" max="10254" width="6.44140625" style="46" customWidth="1"/>
    <col min="10255" max="10260" width="4.44140625" style="46" customWidth="1"/>
    <col min="10261" max="10262" width="8.88671875" style="46"/>
    <col min="10263" max="10263" width="6.33203125" style="46" customWidth="1"/>
    <col min="10264" max="10264" width="2" style="46" customWidth="1"/>
    <col min="10265" max="10265" width="6.33203125" style="46" customWidth="1"/>
    <col min="10266" max="10490" width="8.88671875" style="46"/>
    <col min="10491" max="10491" width="5.33203125" style="46" customWidth="1"/>
    <col min="10492" max="10492" width="15.33203125" style="46" customWidth="1"/>
    <col min="10493" max="10493" width="5" style="46" customWidth="1"/>
    <col min="10494" max="10509" width="4.44140625" style="46" customWidth="1"/>
    <col min="10510" max="10510" width="6.44140625" style="46" customWidth="1"/>
    <col min="10511" max="10516" width="4.44140625" style="46" customWidth="1"/>
    <col min="10517" max="10518" width="8.88671875" style="46"/>
    <col min="10519" max="10519" width="6.33203125" style="46" customWidth="1"/>
    <col min="10520" max="10520" width="2" style="46" customWidth="1"/>
    <col min="10521" max="10521" width="6.33203125" style="46" customWidth="1"/>
    <col min="10522" max="10746" width="8.88671875" style="46"/>
    <col min="10747" max="10747" width="5.33203125" style="46" customWidth="1"/>
    <col min="10748" max="10748" width="15.33203125" style="46" customWidth="1"/>
    <col min="10749" max="10749" width="5" style="46" customWidth="1"/>
    <col min="10750" max="10765" width="4.44140625" style="46" customWidth="1"/>
    <col min="10766" max="10766" width="6.44140625" style="46" customWidth="1"/>
    <col min="10767" max="10772" width="4.44140625" style="46" customWidth="1"/>
    <col min="10773" max="10774" width="8.88671875" style="46"/>
    <col min="10775" max="10775" width="6.33203125" style="46" customWidth="1"/>
    <col min="10776" max="10776" width="2" style="46" customWidth="1"/>
    <col min="10777" max="10777" width="6.33203125" style="46" customWidth="1"/>
    <col min="10778" max="11002" width="8.88671875" style="46"/>
    <col min="11003" max="11003" width="5.33203125" style="46" customWidth="1"/>
    <col min="11004" max="11004" width="15.33203125" style="46" customWidth="1"/>
    <col min="11005" max="11005" width="5" style="46" customWidth="1"/>
    <col min="11006" max="11021" width="4.44140625" style="46" customWidth="1"/>
    <col min="11022" max="11022" width="6.44140625" style="46" customWidth="1"/>
    <col min="11023" max="11028" width="4.44140625" style="46" customWidth="1"/>
    <col min="11029" max="11030" width="8.88671875" style="46"/>
    <col min="11031" max="11031" width="6.33203125" style="46" customWidth="1"/>
    <col min="11032" max="11032" width="2" style="46" customWidth="1"/>
    <col min="11033" max="11033" width="6.33203125" style="46" customWidth="1"/>
    <col min="11034" max="11258" width="8.88671875" style="46"/>
    <col min="11259" max="11259" width="5.33203125" style="46" customWidth="1"/>
    <col min="11260" max="11260" width="15.33203125" style="46" customWidth="1"/>
    <col min="11261" max="11261" width="5" style="46" customWidth="1"/>
    <col min="11262" max="11277" width="4.44140625" style="46" customWidth="1"/>
    <col min="11278" max="11278" width="6.44140625" style="46" customWidth="1"/>
    <col min="11279" max="11284" width="4.44140625" style="46" customWidth="1"/>
    <col min="11285" max="11286" width="8.88671875" style="46"/>
    <col min="11287" max="11287" width="6.33203125" style="46" customWidth="1"/>
    <col min="11288" max="11288" width="2" style="46" customWidth="1"/>
    <col min="11289" max="11289" width="6.33203125" style="46" customWidth="1"/>
    <col min="11290" max="11514" width="8.88671875" style="46"/>
    <col min="11515" max="11515" width="5.33203125" style="46" customWidth="1"/>
    <col min="11516" max="11516" width="15.33203125" style="46" customWidth="1"/>
    <col min="11517" max="11517" width="5" style="46" customWidth="1"/>
    <col min="11518" max="11533" width="4.44140625" style="46" customWidth="1"/>
    <col min="11534" max="11534" width="6.44140625" style="46" customWidth="1"/>
    <col min="11535" max="11540" width="4.44140625" style="46" customWidth="1"/>
    <col min="11541" max="11542" width="8.88671875" style="46"/>
    <col min="11543" max="11543" width="6.33203125" style="46" customWidth="1"/>
    <col min="11544" max="11544" width="2" style="46" customWidth="1"/>
    <col min="11545" max="11545" width="6.33203125" style="46" customWidth="1"/>
    <col min="11546" max="11770" width="8.88671875" style="46"/>
    <col min="11771" max="11771" width="5.33203125" style="46" customWidth="1"/>
    <col min="11772" max="11772" width="15.33203125" style="46" customWidth="1"/>
    <col min="11773" max="11773" width="5" style="46" customWidth="1"/>
    <col min="11774" max="11789" width="4.44140625" style="46" customWidth="1"/>
    <col min="11790" max="11790" width="6.44140625" style="46" customWidth="1"/>
    <col min="11791" max="11796" width="4.44140625" style="46" customWidth="1"/>
    <col min="11797" max="11798" width="8.88671875" style="46"/>
    <col min="11799" max="11799" width="6.33203125" style="46" customWidth="1"/>
    <col min="11800" max="11800" width="2" style="46" customWidth="1"/>
    <col min="11801" max="11801" width="6.33203125" style="46" customWidth="1"/>
    <col min="11802" max="12026" width="8.88671875" style="46"/>
    <col min="12027" max="12027" width="5.33203125" style="46" customWidth="1"/>
    <col min="12028" max="12028" width="15.33203125" style="46" customWidth="1"/>
    <col min="12029" max="12029" width="5" style="46" customWidth="1"/>
    <col min="12030" max="12045" width="4.44140625" style="46" customWidth="1"/>
    <col min="12046" max="12046" width="6.44140625" style="46" customWidth="1"/>
    <col min="12047" max="12052" width="4.44140625" style="46" customWidth="1"/>
    <col min="12053" max="12054" width="8.88671875" style="46"/>
    <col min="12055" max="12055" width="6.33203125" style="46" customWidth="1"/>
    <col min="12056" max="12056" width="2" style="46" customWidth="1"/>
    <col min="12057" max="12057" width="6.33203125" style="46" customWidth="1"/>
    <col min="12058" max="12282" width="8.88671875" style="46"/>
    <col min="12283" max="12283" width="5.33203125" style="46" customWidth="1"/>
    <col min="12284" max="12284" width="15.33203125" style="46" customWidth="1"/>
    <col min="12285" max="12285" width="5" style="46" customWidth="1"/>
    <col min="12286" max="12301" width="4.44140625" style="46" customWidth="1"/>
    <col min="12302" max="12302" width="6.44140625" style="46" customWidth="1"/>
    <col min="12303" max="12308" width="4.44140625" style="46" customWidth="1"/>
    <col min="12309" max="12310" width="8.88671875" style="46"/>
    <col min="12311" max="12311" width="6.33203125" style="46" customWidth="1"/>
    <col min="12312" max="12312" width="2" style="46" customWidth="1"/>
    <col min="12313" max="12313" width="6.33203125" style="46" customWidth="1"/>
    <col min="12314" max="12538" width="8.88671875" style="46"/>
    <col min="12539" max="12539" width="5.33203125" style="46" customWidth="1"/>
    <col min="12540" max="12540" width="15.33203125" style="46" customWidth="1"/>
    <col min="12541" max="12541" width="5" style="46" customWidth="1"/>
    <col min="12542" max="12557" width="4.44140625" style="46" customWidth="1"/>
    <col min="12558" max="12558" width="6.44140625" style="46" customWidth="1"/>
    <col min="12559" max="12564" width="4.44140625" style="46" customWidth="1"/>
    <col min="12565" max="12566" width="8.88671875" style="46"/>
    <col min="12567" max="12567" width="6.33203125" style="46" customWidth="1"/>
    <col min="12568" max="12568" width="2" style="46" customWidth="1"/>
    <col min="12569" max="12569" width="6.33203125" style="46" customWidth="1"/>
    <col min="12570" max="12794" width="8.88671875" style="46"/>
    <col min="12795" max="12795" width="5.33203125" style="46" customWidth="1"/>
    <col min="12796" max="12796" width="15.33203125" style="46" customWidth="1"/>
    <col min="12797" max="12797" width="5" style="46" customWidth="1"/>
    <col min="12798" max="12813" width="4.44140625" style="46" customWidth="1"/>
    <col min="12814" max="12814" width="6.44140625" style="46" customWidth="1"/>
    <col min="12815" max="12820" width="4.44140625" style="46" customWidth="1"/>
    <col min="12821" max="12822" width="8.88671875" style="46"/>
    <col min="12823" max="12823" width="6.33203125" style="46" customWidth="1"/>
    <col min="12824" max="12824" width="2" style="46" customWidth="1"/>
    <col min="12825" max="12825" width="6.33203125" style="46" customWidth="1"/>
    <col min="12826" max="13050" width="8.88671875" style="46"/>
    <col min="13051" max="13051" width="5.33203125" style="46" customWidth="1"/>
    <col min="13052" max="13052" width="15.33203125" style="46" customWidth="1"/>
    <col min="13053" max="13053" width="5" style="46" customWidth="1"/>
    <col min="13054" max="13069" width="4.44140625" style="46" customWidth="1"/>
    <col min="13070" max="13070" width="6.44140625" style="46" customWidth="1"/>
    <col min="13071" max="13076" width="4.44140625" style="46" customWidth="1"/>
    <col min="13077" max="13078" width="8.88671875" style="46"/>
    <col min="13079" max="13079" width="6.33203125" style="46" customWidth="1"/>
    <col min="13080" max="13080" width="2" style="46" customWidth="1"/>
    <col min="13081" max="13081" width="6.33203125" style="46" customWidth="1"/>
    <col min="13082" max="13306" width="8.88671875" style="46"/>
    <col min="13307" max="13307" width="5.33203125" style="46" customWidth="1"/>
    <col min="13308" max="13308" width="15.33203125" style="46" customWidth="1"/>
    <col min="13309" max="13309" width="5" style="46" customWidth="1"/>
    <col min="13310" max="13325" width="4.44140625" style="46" customWidth="1"/>
    <col min="13326" max="13326" width="6.44140625" style="46" customWidth="1"/>
    <col min="13327" max="13332" width="4.44140625" style="46" customWidth="1"/>
    <col min="13333" max="13334" width="8.88671875" style="46"/>
    <col min="13335" max="13335" width="6.33203125" style="46" customWidth="1"/>
    <col min="13336" max="13336" width="2" style="46" customWidth="1"/>
    <col min="13337" max="13337" width="6.33203125" style="46" customWidth="1"/>
    <col min="13338" max="13562" width="8.88671875" style="46"/>
    <col min="13563" max="13563" width="5.33203125" style="46" customWidth="1"/>
    <col min="13564" max="13564" width="15.33203125" style="46" customWidth="1"/>
    <col min="13565" max="13565" width="5" style="46" customWidth="1"/>
    <col min="13566" max="13581" width="4.44140625" style="46" customWidth="1"/>
    <col min="13582" max="13582" width="6.44140625" style="46" customWidth="1"/>
    <col min="13583" max="13588" width="4.44140625" style="46" customWidth="1"/>
    <col min="13589" max="13590" width="8.88671875" style="46"/>
    <col min="13591" max="13591" width="6.33203125" style="46" customWidth="1"/>
    <col min="13592" max="13592" width="2" style="46" customWidth="1"/>
    <col min="13593" max="13593" width="6.33203125" style="46" customWidth="1"/>
    <col min="13594" max="13818" width="8.88671875" style="46"/>
    <col min="13819" max="13819" width="5.33203125" style="46" customWidth="1"/>
    <col min="13820" max="13820" width="15.33203125" style="46" customWidth="1"/>
    <col min="13821" max="13821" width="5" style="46" customWidth="1"/>
    <col min="13822" max="13837" width="4.44140625" style="46" customWidth="1"/>
    <col min="13838" max="13838" width="6.44140625" style="46" customWidth="1"/>
    <col min="13839" max="13844" width="4.44140625" style="46" customWidth="1"/>
    <col min="13845" max="13846" width="8.88671875" style="46"/>
    <col min="13847" max="13847" width="6.33203125" style="46" customWidth="1"/>
    <col min="13848" max="13848" width="2" style="46" customWidth="1"/>
    <col min="13849" max="13849" width="6.33203125" style="46" customWidth="1"/>
    <col min="13850" max="14074" width="8.88671875" style="46"/>
    <col min="14075" max="14075" width="5.33203125" style="46" customWidth="1"/>
    <col min="14076" max="14076" width="15.33203125" style="46" customWidth="1"/>
    <col min="14077" max="14077" width="5" style="46" customWidth="1"/>
    <col min="14078" max="14093" width="4.44140625" style="46" customWidth="1"/>
    <col min="14094" max="14094" width="6.44140625" style="46" customWidth="1"/>
    <col min="14095" max="14100" width="4.44140625" style="46" customWidth="1"/>
    <col min="14101" max="14102" width="8.88671875" style="46"/>
    <col min="14103" max="14103" width="6.33203125" style="46" customWidth="1"/>
    <col min="14104" max="14104" width="2" style="46" customWidth="1"/>
    <col min="14105" max="14105" width="6.33203125" style="46" customWidth="1"/>
    <col min="14106" max="14330" width="8.88671875" style="46"/>
    <col min="14331" max="14331" width="5.33203125" style="46" customWidth="1"/>
    <col min="14332" max="14332" width="15.33203125" style="46" customWidth="1"/>
    <col min="14333" max="14333" width="5" style="46" customWidth="1"/>
    <col min="14334" max="14349" width="4.44140625" style="46" customWidth="1"/>
    <col min="14350" max="14350" width="6.44140625" style="46" customWidth="1"/>
    <col min="14351" max="14356" width="4.44140625" style="46" customWidth="1"/>
    <col min="14357" max="14358" width="8.88671875" style="46"/>
    <col min="14359" max="14359" width="6.33203125" style="46" customWidth="1"/>
    <col min="14360" max="14360" width="2" style="46" customWidth="1"/>
    <col min="14361" max="14361" width="6.33203125" style="46" customWidth="1"/>
    <col min="14362" max="14586" width="8.88671875" style="46"/>
    <col min="14587" max="14587" width="5.33203125" style="46" customWidth="1"/>
    <col min="14588" max="14588" width="15.33203125" style="46" customWidth="1"/>
    <col min="14589" max="14589" width="5" style="46" customWidth="1"/>
    <col min="14590" max="14605" width="4.44140625" style="46" customWidth="1"/>
    <col min="14606" max="14606" width="6.44140625" style="46" customWidth="1"/>
    <col min="14607" max="14612" width="4.44140625" style="46" customWidth="1"/>
    <col min="14613" max="14614" width="8.88671875" style="46"/>
    <col min="14615" max="14615" width="6.33203125" style="46" customWidth="1"/>
    <col min="14616" max="14616" width="2" style="46" customWidth="1"/>
    <col min="14617" max="14617" width="6.33203125" style="46" customWidth="1"/>
    <col min="14618" max="14842" width="8.88671875" style="46"/>
    <col min="14843" max="14843" width="5.33203125" style="46" customWidth="1"/>
    <col min="14844" max="14844" width="15.33203125" style="46" customWidth="1"/>
    <col min="14845" max="14845" width="5" style="46" customWidth="1"/>
    <col min="14846" max="14861" width="4.44140625" style="46" customWidth="1"/>
    <col min="14862" max="14862" width="6.44140625" style="46" customWidth="1"/>
    <col min="14863" max="14868" width="4.44140625" style="46" customWidth="1"/>
    <col min="14869" max="14870" width="8.88671875" style="46"/>
    <col min="14871" max="14871" width="6.33203125" style="46" customWidth="1"/>
    <col min="14872" max="14872" width="2" style="46" customWidth="1"/>
    <col min="14873" max="14873" width="6.33203125" style="46" customWidth="1"/>
    <col min="14874" max="15098" width="8.88671875" style="46"/>
    <col min="15099" max="15099" width="5.33203125" style="46" customWidth="1"/>
    <col min="15100" max="15100" width="15.33203125" style="46" customWidth="1"/>
    <col min="15101" max="15101" width="5" style="46" customWidth="1"/>
    <col min="15102" max="15117" width="4.44140625" style="46" customWidth="1"/>
    <col min="15118" max="15118" width="6.44140625" style="46" customWidth="1"/>
    <col min="15119" max="15124" width="4.44140625" style="46" customWidth="1"/>
    <col min="15125" max="15126" width="8.88671875" style="46"/>
    <col min="15127" max="15127" width="6.33203125" style="46" customWidth="1"/>
    <col min="15128" max="15128" width="2" style="46" customWidth="1"/>
    <col min="15129" max="15129" width="6.33203125" style="46" customWidth="1"/>
    <col min="15130" max="15354" width="8.88671875" style="46"/>
    <col min="15355" max="15355" width="5.33203125" style="46" customWidth="1"/>
    <col min="15356" max="15356" width="15.33203125" style="46" customWidth="1"/>
    <col min="15357" max="15357" width="5" style="46" customWidth="1"/>
    <col min="15358" max="15373" width="4.44140625" style="46" customWidth="1"/>
    <col min="15374" max="15374" width="6.44140625" style="46" customWidth="1"/>
    <col min="15375" max="15380" width="4.44140625" style="46" customWidth="1"/>
    <col min="15381" max="15382" width="8.88671875" style="46"/>
    <col min="15383" max="15383" width="6.33203125" style="46" customWidth="1"/>
    <col min="15384" max="15384" width="2" style="46" customWidth="1"/>
    <col min="15385" max="15385" width="6.33203125" style="46" customWidth="1"/>
    <col min="15386" max="15610" width="8.88671875" style="46"/>
    <col min="15611" max="15611" width="5.33203125" style="46" customWidth="1"/>
    <col min="15612" max="15612" width="15.33203125" style="46" customWidth="1"/>
    <col min="15613" max="15613" width="5" style="46" customWidth="1"/>
    <col min="15614" max="15629" width="4.44140625" style="46" customWidth="1"/>
    <col min="15630" max="15630" width="6.44140625" style="46" customWidth="1"/>
    <col min="15631" max="15636" width="4.44140625" style="46" customWidth="1"/>
    <col min="15637" max="15638" width="8.88671875" style="46"/>
    <col min="15639" max="15639" width="6.33203125" style="46" customWidth="1"/>
    <col min="15640" max="15640" width="2" style="46" customWidth="1"/>
    <col min="15641" max="15641" width="6.33203125" style="46" customWidth="1"/>
    <col min="15642" max="15866" width="8.88671875" style="46"/>
    <col min="15867" max="15867" width="5.33203125" style="46" customWidth="1"/>
    <col min="15868" max="15868" width="15.33203125" style="46" customWidth="1"/>
    <col min="15869" max="15869" width="5" style="46" customWidth="1"/>
    <col min="15870" max="15885" width="4.44140625" style="46" customWidth="1"/>
    <col min="15886" max="15886" width="6.44140625" style="46" customWidth="1"/>
    <col min="15887" max="15892" width="4.44140625" style="46" customWidth="1"/>
    <col min="15893" max="15894" width="8.88671875" style="46"/>
    <col min="15895" max="15895" width="6.33203125" style="46" customWidth="1"/>
    <col min="15896" max="15896" width="2" style="46" customWidth="1"/>
    <col min="15897" max="15897" width="6.33203125" style="46" customWidth="1"/>
    <col min="15898" max="16122" width="8.88671875" style="46"/>
    <col min="16123" max="16123" width="5.33203125" style="46" customWidth="1"/>
    <col min="16124" max="16124" width="15.33203125" style="46" customWidth="1"/>
    <col min="16125" max="16125" width="5" style="46" customWidth="1"/>
    <col min="16126" max="16141" width="4.44140625" style="46" customWidth="1"/>
    <col min="16142" max="16142" width="6.44140625" style="46" customWidth="1"/>
    <col min="16143" max="16148" width="4.44140625" style="46" customWidth="1"/>
    <col min="16149" max="16150" width="8.88671875" style="46"/>
    <col min="16151" max="16151" width="6.33203125" style="46" customWidth="1"/>
    <col min="16152" max="16152" width="2" style="46" customWidth="1"/>
    <col min="16153" max="16153" width="6.33203125" style="46" customWidth="1"/>
    <col min="16154" max="16384" width="8.88671875" style="46"/>
  </cols>
  <sheetData>
    <row r="1" spans="1:26" ht="18" customHeight="1" x14ac:dyDescent="0.3">
      <c r="A1" s="211" t="s">
        <v>59</v>
      </c>
      <c r="B1" s="212"/>
      <c r="C1" s="199" t="s">
        <v>0</v>
      </c>
      <c r="D1" s="200"/>
      <c r="E1" s="201"/>
      <c r="F1" s="199" t="s">
        <v>1</v>
      </c>
      <c r="G1" s="200"/>
      <c r="H1" s="201"/>
      <c r="I1" s="199" t="s">
        <v>2</v>
      </c>
      <c r="J1" s="200"/>
      <c r="K1" s="201"/>
      <c r="L1" s="199" t="s">
        <v>3</v>
      </c>
      <c r="M1" s="200"/>
      <c r="N1" s="201"/>
      <c r="O1" s="199" t="s">
        <v>4</v>
      </c>
      <c r="P1" s="200"/>
      <c r="Q1" s="201"/>
      <c r="R1" s="199" t="s">
        <v>9</v>
      </c>
      <c r="S1" s="200"/>
      <c r="T1" s="201"/>
      <c r="U1" s="202" t="s">
        <v>5</v>
      </c>
      <c r="V1" s="200" t="s">
        <v>6</v>
      </c>
      <c r="W1" s="200" t="s">
        <v>7</v>
      </c>
      <c r="X1" s="200"/>
      <c r="Y1" s="200"/>
      <c r="Z1" s="201"/>
    </row>
    <row r="2" spans="1:26" ht="27.75" customHeight="1" thickBot="1" x14ac:dyDescent="0.35">
      <c r="A2" s="213"/>
      <c r="B2" s="214"/>
      <c r="C2" s="206" t="str">
        <f>B3</f>
        <v>TJ Sokol FM A</v>
      </c>
      <c r="D2" s="204"/>
      <c r="E2" s="205"/>
      <c r="F2" s="206" t="str">
        <f>B4</f>
        <v>Frenštát A</v>
      </c>
      <c r="G2" s="204"/>
      <c r="H2" s="205"/>
      <c r="I2" s="206" t="str">
        <f>B5</f>
        <v>Rožnov A</v>
      </c>
      <c r="J2" s="204"/>
      <c r="K2" s="205"/>
      <c r="L2" s="206" t="str">
        <f>B6</f>
        <v>Střítěž A</v>
      </c>
      <c r="M2" s="204"/>
      <c r="N2" s="205"/>
      <c r="O2" s="206" t="str">
        <f>B7</f>
        <v>Baška B</v>
      </c>
      <c r="P2" s="204"/>
      <c r="Q2" s="205"/>
      <c r="R2" s="206" t="str">
        <f>B8</f>
        <v>Brušperk A</v>
      </c>
      <c r="S2" s="204"/>
      <c r="T2" s="205"/>
      <c r="U2" s="203"/>
      <c r="V2" s="204"/>
      <c r="W2" s="204"/>
      <c r="X2" s="204"/>
      <c r="Y2" s="204"/>
      <c r="Z2" s="205"/>
    </row>
    <row r="3" spans="1:26" ht="27.75" customHeight="1" x14ac:dyDescent="0.3">
      <c r="A3" s="5" t="s">
        <v>0</v>
      </c>
      <c r="B3" s="56" t="s">
        <v>25</v>
      </c>
      <c r="C3" s="98"/>
      <c r="D3" s="99"/>
      <c r="E3" s="100"/>
      <c r="F3" s="10">
        <v>17</v>
      </c>
      <c r="G3" s="47" t="s">
        <v>8</v>
      </c>
      <c r="H3" s="12">
        <v>5</v>
      </c>
      <c r="I3" s="10">
        <v>9</v>
      </c>
      <c r="J3" s="11" t="s">
        <v>8</v>
      </c>
      <c r="K3" s="12">
        <v>8</v>
      </c>
      <c r="L3" s="10">
        <v>10</v>
      </c>
      <c r="M3" s="11" t="s">
        <v>8</v>
      </c>
      <c r="N3" s="12">
        <v>7</v>
      </c>
      <c r="O3" s="10">
        <v>12</v>
      </c>
      <c r="P3" s="11" t="s">
        <v>8</v>
      </c>
      <c r="Q3" s="12">
        <v>6</v>
      </c>
      <c r="R3" s="10">
        <v>7</v>
      </c>
      <c r="S3" s="11" t="s">
        <v>8</v>
      </c>
      <c r="T3" s="12">
        <v>12</v>
      </c>
      <c r="U3" s="13">
        <f>SUM(IF(C3&gt;E3,1,0),IF(F3&gt;H3,1,0),IF(I3&gt;K3,1,0),IF(L3&gt;N3,1,0),IF(O3&gt;Q3,1,0),IF(R3&gt;T3,1,0))</f>
        <v>4</v>
      </c>
      <c r="V3" s="91">
        <v>1</v>
      </c>
      <c r="W3" s="47">
        <f>C3+F3+I3+L3+O3+R3</f>
        <v>55</v>
      </c>
      <c r="X3" s="47" t="s">
        <v>8</v>
      </c>
      <c r="Y3" s="47">
        <f>E3+H3+K3+N3+Q3+T3</f>
        <v>38</v>
      </c>
      <c r="Z3" s="49">
        <f>W3/Y3</f>
        <v>1.4473684210526316</v>
      </c>
    </row>
    <row r="4" spans="1:26" ht="27.75" customHeight="1" x14ac:dyDescent="0.3">
      <c r="A4" s="15" t="s">
        <v>1</v>
      </c>
      <c r="B4" s="56" t="s">
        <v>28</v>
      </c>
      <c r="C4" s="17">
        <f>H3</f>
        <v>5</v>
      </c>
      <c r="D4" s="50" t="s">
        <v>8</v>
      </c>
      <c r="E4" s="19">
        <f>F3</f>
        <v>17</v>
      </c>
      <c r="F4" s="92"/>
      <c r="G4" s="93"/>
      <c r="H4" s="94"/>
      <c r="I4" s="23">
        <v>2</v>
      </c>
      <c r="J4" s="51" t="s">
        <v>8</v>
      </c>
      <c r="K4" s="25">
        <v>18</v>
      </c>
      <c r="L4" s="23">
        <v>9</v>
      </c>
      <c r="M4" s="24" t="s">
        <v>8</v>
      </c>
      <c r="N4" s="25">
        <v>10</v>
      </c>
      <c r="O4" s="23">
        <v>4</v>
      </c>
      <c r="P4" s="24" t="s">
        <v>8</v>
      </c>
      <c r="Q4" s="25">
        <v>19</v>
      </c>
      <c r="R4" s="23">
        <v>20</v>
      </c>
      <c r="S4" s="24" t="s">
        <v>8</v>
      </c>
      <c r="T4" s="25">
        <v>3</v>
      </c>
      <c r="U4" s="26">
        <f t="shared" ref="U4:U8" si="0">SUM(IF(C4&gt;E4,1,0),IF(F4&gt;H4,1,0),IF(I4&gt;K4,1,0),IF(L4&gt;N4,1,0),IF(O4&gt;Q4,1,0),IF(R4&gt;T4,1,0))</f>
        <v>1</v>
      </c>
      <c r="V4" s="27">
        <v>5</v>
      </c>
      <c r="W4" s="51">
        <f t="shared" ref="W4:W8" si="1">C4+F4+I4+L4+O4+R4</f>
        <v>40</v>
      </c>
      <c r="X4" s="51" t="s">
        <v>8</v>
      </c>
      <c r="Y4" s="51">
        <f t="shared" ref="Y4:Y8" si="2">E4+H4+K4+N4+Q4+T4</f>
        <v>67</v>
      </c>
      <c r="Z4" s="53">
        <f t="shared" ref="Z4:Z8" si="3">W4/Y4</f>
        <v>0.59701492537313428</v>
      </c>
    </row>
    <row r="5" spans="1:26" ht="27.75" customHeight="1" x14ac:dyDescent="0.3">
      <c r="A5" s="15" t="s">
        <v>2</v>
      </c>
      <c r="B5" s="56" t="s">
        <v>33</v>
      </c>
      <c r="C5" s="17">
        <f>K3</f>
        <v>8</v>
      </c>
      <c r="D5" s="18" t="s">
        <v>8</v>
      </c>
      <c r="E5" s="19">
        <f>I3</f>
        <v>9</v>
      </c>
      <c r="F5" s="17">
        <f>K4</f>
        <v>18</v>
      </c>
      <c r="G5" s="50" t="s">
        <v>8</v>
      </c>
      <c r="H5" s="19">
        <f>I4</f>
        <v>2</v>
      </c>
      <c r="I5" s="101"/>
      <c r="J5" s="102"/>
      <c r="K5" s="103"/>
      <c r="L5" s="23">
        <v>9</v>
      </c>
      <c r="M5" s="51" t="s">
        <v>8</v>
      </c>
      <c r="N5" s="25">
        <v>10</v>
      </c>
      <c r="O5" s="23">
        <v>17</v>
      </c>
      <c r="P5" s="24" t="s">
        <v>8</v>
      </c>
      <c r="Q5" s="25">
        <v>7</v>
      </c>
      <c r="R5" s="23">
        <v>4</v>
      </c>
      <c r="S5" s="24" t="s">
        <v>8</v>
      </c>
      <c r="T5" s="25">
        <v>12</v>
      </c>
      <c r="U5" s="26">
        <f t="shared" si="0"/>
        <v>2</v>
      </c>
      <c r="V5" s="68">
        <v>4</v>
      </c>
      <c r="W5" s="51">
        <f t="shared" si="1"/>
        <v>56</v>
      </c>
      <c r="X5" s="51" t="s">
        <v>8</v>
      </c>
      <c r="Y5" s="51">
        <f t="shared" si="2"/>
        <v>40</v>
      </c>
      <c r="Z5" s="53">
        <f t="shared" si="3"/>
        <v>1.4</v>
      </c>
    </row>
    <row r="6" spans="1:26" ht="27.75" customHeight="1" x14ac:dyDescent="0.3">
      <c r="A6" s="15" t="s">
        <v>3</v>
      </c>
      <c r="B6" s="56" t="s">
        <v>32</v>
      </c>
      <c r="C6" s="17">
        <f>N3</f>
        <v>7</v>
      </c>
      <c r="D6" s="18" t="s">
        <v>8</v>
      </c>
      <c r="E6" s="19">
        <f>L3</f>
        <v>10</v>
      </c>
      <c r="F6" s="17">
        <f>N4</f>
        <v>10</v>
      </c>
      <c r="G6" s="18" t="s">
        <v>8</v>
      </c>
      <c r="H6" s="19">
        <f>L4</f>
        <v>9</v>
      </c>
      <c r="I6" s="17">
        <f>N5</f>
        <v>10</v>
      </c>
      <c r="J6" s="50" t="s">
        <v>8</v>
      </c>
      <c r="K6" s="19">
        <f>L5</f>
        <v>9</v>
      </c>
      <c r="L6" s="92"/>
      <c r="M6" s="93"/>
      <c r="N6" s="94"/>
      <c r="O6" s="23">
        <v>20</v>
      </c>
      <c r="P6" s="51" t="s">
        <v>8</v>
      </c>
      <c r="Q6" s="25">
        <v>3</v>
      </c>
      <c r="R6" s="23">
        <v>4</v>
      </c>
      <c r="S6" s="24" t="s">
        <v>8</v>
      </c>
      <c r="T6" s="25">
        <v>12</v>
      </c>
      <c r="U6" s="26">
        <f t="shared" si="0"/>
        <v>3</v>
      </c>
      <c r="V6" s="27">
        <v>3</v>
      </c>
      <c r="W6" s="51">
        <f t="shared" si="1"/>
        <v>51</v>
      </c>
      <c r="X6" s="51" t="s">
        <v>8</v>
      </c>
      <c r="Y6" s="51">
        <f t="shared" si="2"/>
        <v>43</v>
      </c>
      <c r="Z6" s="53">
        <f t="shared" si="3"/>
        <v>1.1860465116279071</v>
      </c>
    </row>
    <row r="7" spans="1:26" ht="27.75" customHeight="1" x14ac:dyDescent="0.3">
      <c r="A7" s="15" t="s">
        <v>4</v>
      </c>
      <c r="B7" s="56" t="s">
        <v>53</v>
      </c>
      <c r="C7" s="17">
        <f>Q3</f>
        <v>6</v>
      </c>
      <c r="D7" s="18" t="s">
        <v>8</v>
      </c>
      <c r="E7" s="19">
        <f>O3</f>
        <v>12</v>
      </c>
      <c r="F7" s="17">
        <f>Q4</f>
        <v>19</v>
      </c>
      <c r="G7" s="18" t="s">
        <v>8</v>
      </c>
      <c r="H7" s="19">
        <f>O4</f>
        <v>4</v>
      </c>
      <c r="I7" s="17">
        <f>Q5</f>
        <v>7</v>
      </c>
      <c r="J7" s="18" t="s">
        <v>8</v>
      </c>
      <c r="K7" s="19">
        <f>O5</f>
        <v>17</v>
      </c>
      <c r="L7" s="17">
        <f>Q6</f>
        <v>3</v>
      </c>
      <c r="M7" s="50" t="s">
        <v>8</v>
      </c>
      <c r="N7" s="19">
        <f>O6</f>
        <v>20</v>
      </c>
      <c r="O7" s="101"/>
      <c r="P7" s="102"/>
      <c r="Q7" s="103"/>
      <c r="R7" s="23">
        <v>1</v>
      </c>
      <c r="S7" s="51" t="s">
        <v>8</v>
      </c>
      <c r="T7" s="25">
        <v>11</v>
      </c>
      <c r="U7" s="26">
        <f t="shared" si="0"/>
        <v>1</v>
      </c>
      <c r="V7" s="68">
        <v>6</v>
      </c>
      <c r="W7" s="51">
        <f t="shared" si="1"/>
        <v>36</v>
      </c>
      <c r="X7" s="51" t="s">
        <v>8</v>
      </c>
      <c r="Y7" s="51">
        <f t="shared" si="2"/>
        <v>64</v>
      </c>
      <c r="Z7" s="53">
        <f t="shared" si="3"/>
        <v>0.5625</v>
      </c>
    </row>
    <row r="8" spans="1:26" ht="27.75" customHeight="1" thickBot="1" x14ac:dyDescent="0.35">
      <c r="A8" s="4" t="s">
        <v>9</v>
      </c>
      <c r="B8" s="56" t="s">
        <v>10</v>
      </c>
      <c r="C8" s="29">
        <f>T3</f>
        <v>12</v>
      </c>
      <c r="D8" s="30" t="s">
        <v>8</v>
      </c>
      <c r="E8" s="31">
        <f>R3</f>
        <v>7</v>
      </c>
      <c r="F8" s="29">
        <f>T4</f>
        <v>3</v>
      </c>
      <c r="G8" s="30" t="s">
        <v>8</v>
      </c>
      <c r="H8" s="31">
        <f>R4</f>
        <v>20</v>
      </c>
      <c r="I8" s="29">
        <f>T5</f>
        <v>12</v>
      </c>
      <c r="J8" s="30" t="s">
        <v>8</v>
      </c>
      <c r="K8" s="31">
        <f>R5</f>
        <v>4</v>
      </c>
      <c r="L8" s="29">
        <f>T6</f>
        <v>12</v>
      </c>
      <c r="M8" s="30" t="s">
        <v>8</v>
      </c>
      <c r="N8" s="31">
        <f>R6</f>
        <v>4</v>
      </c>
      <c r="O8" s="29">
        <f>T7</f>
        <v>11</v>
      </c>
      <c r="P8" s="54" t="s">
        <v>8</v>
      </c>
      <c r="Q8" s="31">
        <f>R7</f>
        <v>1</v>
      </c>
      <c r="R8" s="95"/>
      <c r="S8" s="96"/>
      <c r="T8" s="97"/>
      <c r="U8" s="35">
        <f t="shared" si="0"/>
        <v>4</v>
      </c>
      <c r="V8" s="36">
        <v>2</v>
      </c>
      <c r="W8" s="37">
        <f t="shared" si="1"/>
        <v>50</v>
      </c>
      <c r="X8" s="37" t="s">
        <v>8</v>
      </c>
      <c r="Y8" s="37">
        <f t="shared" si="2"/>
        <v>36</v>
      </c>
      <c r="Z8" s="38">
        <f t="shared" si="3"/>
        <v>1.3888888888888888</v>
      </c>
    </row>
  </sheetData>
  <mergeCells count="16">
    <mergeCell ref="R1:T1"/>
    <mergeCell ref="U1:U2"/>
    <mergeCell ref="V1:V2"/>
    <mergeCell ref="W1:Z2"/>
    <mergeCell ref="C2:E2"/>
    <mergeCell ref="F2:H2"/>
    <mergeCell ref="I2:K2"/>
    <mergeCell ref="L2:N2"/>
    <mergeCell ref="O2:Q2"/>
    <mergeCell ref="R2:T2"/>
    <mergeCell ref="O1:Q1"/>
    <mergeCell ref="A1:B2"/>
    <mergeCell ref="C1:E1"/>
    <mergeCell ref="F1:H1"/>
    <mergeCell ref="I1:K1"/>
    <mergeCell ref="L1:N1"/>
  </mergeCells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8160A-8BEF-405A-953D-7CEC45F7C10F}">
  <sheetPr>
    <tabColor theme="5" tint="0.59999389629810485"/>
  </sheetPr>
  <dimension ref="A1:W23"/>
  <sheetViews>
    <sheetView topLeftCell="A5" workbookViewId="0">
      <selection activeCell="Z17" sqref="Z17"/>
    </sheetView>
  </sheetViews>
  <sheetFormatPr defaultRowHeight="14.4" x14ac:dyDescent="0.3"/>
  <cols>
    <col min="2" max="2" width="14.5546875" bestFit="1" customWidth="1"/>
    <col min="3" max="17" width="5" customWidth="1"/>
    <col min="18" max="20" width="8" customWidth="1"/>
    <col min="21" max="21" width="2.33203125" customWidth="1"/>
    <col min="22" max="22" width="8" customWidth="1"/>
    <col min="23" max="23" width="12.44140625" customWidth="1"/>
    <col min="249" max="249" width="14.5546875" bestFit="1" customWidth="1"/>
    <col min="250" max="264" width="5" customWidth="1"/>
    <col min="265" max="273" width="0" hidden="1" customWidth="1"/>
    <col min="274" max="276" width="8" customWidth="1"/>
    <col min="277" max="277" width="2.33203125" customWidth="1"/>
    <col min="278" max="279" width="8" customWidth="1"/>
    <col min="505" max="505" width="14.5546875" bestFit="1" customWidth="1"/>
    <col min="506" max="520" width="5" customWidth="1"/>
    <col min="521" max="529" width="0" hidden="1" customWidth="1"/>
    <col min="530" max="532" width="8" customWidth="1"/>
    <col min="533" max="533" width="2.33203125" customWidth="1"/>
    <col min="534" max="535" width="8" customWidth="1"/>
    <col min="761" max="761" width="14.5546875" bestFit="1" customWidth="1"/>
    <col min="762" max="776" width="5" customWidth="1"/>
    <col min="777" max="785" width="0" hidden="1" customWidth="1"/>
    <col min="786" max="788" width="8" customWidth="1"/>
    <col min="789" max="789" width="2.33203125" customWidth="1"/>
    <col min="790" max="791" width="8" customWidth="1"/>
    <col min="1017" max="1017" width="14.5546875" bestFit="1" customWidth="1"/>
    <col min="1018" max="1032" width="5" customWidth="1"/>
    <col min="1033" max="1041" width="0" hidden="1" customWidth="1"/>
    <col min="1042" max="1044" width="8" customWidth="1"/>
    <col min="1045" max="1045" width="2.33203125" customWidth="1"/>
    <col min="1046" max="1047" width="8" customWidth="1"/>
    <col min="1273" max="1273" width="14.5546875" bestFit="1" customWidth="1"/>
    <col min="1274" max="1288" width="5" customWidth="1"/>
    <col min="1289" max="1297" width="0" hidden="1" customWidth="1"/>
    <col min="1298" max="1300" width="8" customWidth="1"/>
    <col min="1301" max="1301" width="2.33203125" customWidth="1"/>
    <col min="1302" max="1303" width="8" customWidth="1"/>
    <col min="1529" max="1529" width="14.5546875" bestFit="1" customWidth="1"/>
    <col min="1530" max="1544" width="5" customWidth="1"/>
    <col min="1545" max="1553" width="0" hidden="1" customWidth="1"/>
    <col min="1554" max="1556" width="8" customWidth="1"/>
    <col min="1557" max="1557" width="2.33203125" customWidth="1"/>
    <col min="1558" max="1559" width="8" customWidth="1"/>
    <col min="1785" max="1785" width="14.5546875" bestFit="1" customWidth="1"/>
    <col min="1786" max="1800" width="5" customWidth="1"/>
    <col min="1801" max="1809" width="0" hidden="1" customWidth="1"/>
    <col min="1810" max="1812" width="8" customWidth="1"/>
    <col min="1813" max="1813" width="2.33203125" customWidth="1"/>
    <col min="1814" max="1815" width="8" customWidth="1"/>
    <col min="2041" max="2041" width="14.5546875" bestFit="1" customWidth="1"/>
    <col min="2042" max="2056" width="5" customWidth="1"/>
    <col min="2057" max="2065" width="0" hidden="1" customWidth="1"/>
    <col min="2066" max="2068" width="8" customWidth="1"/>
    <col min="2069" max="2069" width="2.33203125" customWidth="1"/>
    <col min="2070" max="2071" width="8" customWidth="1"/>
    <col min="2297" max="2297" width="14.5546875" bestFit="1" customWidth="1"/>
    <col min="2298" max="2312" width="5" customWidth="1"/>
    <col min="2313" max="2321" width="0" hidden="1" customWidth="1"/>
    <col min="2322" max="2324" width="8" customWidth="1"/>
    <col min="2325" max="2325" width="2.33203125" customWidth="1"/>
    <col min="2326" max="2327" width="8" customWidth="1"/>
    <col min="2553" max="2553" width="14.5546875" bestFit="1" customWidth="1"/>
    <col min="2554" max="2568" width="5" customWidth="1"/>
    <col min="2569" max="2577" width="0" hidden="1" customWidth="1"/>
    <col min="2578" max="2580" width="8" customWidth="1"/>
    <col min="2581" max="2581" width="2.33203125" customWidth="1"/>
    <col min="2582" max="2583" width="8" customWidth="1"/>
    <col min="2809" max="2809" width="14.5546875" bestFit="1" customWidth="1"/>
    <col min="2810" max="2824" width="5" customWidth="1"/>
    <col min="2825" max="2833" width="0" hidden="1" customWidth="1"/>
    <col min="2834" max="2836" width="8" customWidth="1"/>
    <col min="2837" max="2837" width="2.33203125" customWidth="1"/>
    <col min="2838" max="2839" width="8" customWidth="1"/>
    <col min="3065" max="3065" width="14.5546875" bestFit="1" customWidth="1"/>
    <col min="3066" max="3080" width="5" customWidth="1"/>
    <col min="3081" max="3089" width="0" hidden="1" customWidth="1"/>
    <col min="3090" max="3092" width="8" customWidth="1"/>
    <col min="3093" max="3093" width="2.33203125" customWidth="1"/>
    <col min="3094" max="3095" width="8" customWidth="1"/>
    <col min="3321" max="3321" width="14.5546875" bestFit="1" customWidth="1"/>
    <col min="3322" max="3336" width="5" customWidth="1"/>
    <col min="3337" max="3345" width="0" hidden="1" customWidth="1"/>
    <col min="3346" max="3348" width="8" customWidth="1"/>
    <col min="3349" max="3349" width="2.33203125" customWidth="1"/>
    <col min="3350" max="3351" width="8" customWidth="1"/>
    <col min="3577" max="3577" width="14.5546875" bestFit="1" customWidth="1"/>
    <col min="3578" max="3592" width="5" customWidth="1"/>
    <col min="3593" max="3601" width="0" hidden="1" customWidth="1"/>
    <col min="3602" max="3604" width="8" customWidth="1"/>
    <col min="3605" max="3605" width="2.33203125" customWidth="1"/>
    <col min="3606" max="3607" width="8" customWidth="1"/>
    <col min="3833" max="3833" width="14.5546875" bestFit="1" customWidth="1"/>
    <col min="3834" max="3848" width="5" customWidth="1"/>
    <col min="3849" max="3857" width="0" hidden="1" customWidth="1"/>
    <col min="3858" max="3860" width="8" customWidth="1"/>
    <col min="3861" max="3861" width="2.33203125" customWidth="1"/>
    <col min="3862" max="3863" width="8" customWidth="1"/>
    <col min="4089" max="4089" width="14.5546875" bestFit="1" customWidth="1"/>
    <col min="4090" max="4104" width="5" customWidth="1"/>
    <col min="4105" max="4113" width="0" hidden="1" customWidth="1"/>
    <col min="4114" max="4116" width="8" customWidth="1"/>
    <col min="4117" max="4117" width="2.33203125" customWidth="1"/>
    <col min="4118" max="4119" width="8" customWidth="1"/>
    <col min="4345" max="4345" width="14.5546875" bestFit="1" customWidth="1"/>
    <col min="4346" max="4360" width="5" customWidth="1"/>
    <col min="4361" max="4369" width="0" hidden="1" customWidth="1"/>
    <col min="4370" max="4372" width="8" customWidth="1"/>
    <col min="4373" max="4373" width="2.33203125" customWidth="1"/>
    <col min="4374" max="4375" width="8" customWidth="1"/>
    <col min="4601" max="4601" width="14.5546875" bestFit="1" customWidth="1"/>
    <col min="4602" max="4616" width="5" customWidth="1"/>
    <col min="4617" max="4625" width="0" hidden="1" customWidth="1"/>
    <col min="4626" max="4628" width="8" customWidth="1"/>
    <col min="4629" max="4629" width="2.33203125" customWidth="1"/>
    <col min="4630" max="4631" width="8" customWidth="1"/>
    <col min="4857" max="4857" width="14.5546875" bestFit="1" customWidth="1"/>
    <col min="4858" max="4872" width="5" customWidth="1"/>
    <col min="4873" max="4881" width="0" hidden="1" customWidth="1"/>
    <col min="4882" max="4884" width="8" customWidth="1"/>
    <col min="4885" max="4885" width="2.33203125" customWidth="1"/>
    <col min="4886" max="4887" width="8" customWidth="1"/>
    <col min="5113" max="5113" width="14.5546875" bestFit="1" customWidth="1"/>
    <col min="5114" max="5128" width="5" customWidth="1"/>
    <col min="5129" max="5137" width="0" hidden="1" customWidth="1"/>
    <col min="5138" max="5140" width="8" customWidth="1"/>
    <col min="5141" max="5141" width="2.33203125" customWidth="1"/>
    <col min="5142" max="5143" width="8" customWidth="1"/>
    <col min="5369" max="5369" width="14.5546875" bestFit="1" customWidth="1"/>
    <col min="5370" max="5384" width="5" customWidth="1"/>
    <col min="5385" max="5393" width="0" hidden="1" customWidth="1"/>
    <col min="5394" max="5396" width="8" customWidth="1"/>
    <col min="5397" max="5397" width="2.33203125" customWidth="1"/>
    <col min="5398" max="5399" width="8" customWidth="1"/>
    <col min="5625" max="5625" width="14.5546875" bestFit="1" customWidth="1"/>
    <col min="5626" max="5640" width="5" customWidth="1"/>
    <col min="5641" max="5649" width="0" hidden="1" customWidth="1"/>
    <col min="5650" max="5652" width="8" customWidth="1"/>
    <col min="5653" max="5653" width="2.33203125" customWidth="1"/>
    <col min="5654" max="5655" width="8" customWidth="1"/>
    <col min="5881" max="5881" width="14.5546875" bestFit="1" customWidth="1"/>
    <col min="5882" max="5896" width="5" customWidth="1"/>
    <col min="5897" max="5905" width="0" hidden="1" customWidth="1"/>
    <col min="5906" max="5908" width="8" customWidth="1"/>
    <col min="5909" max="5909" width="2.33203125" customWidth="1"/>
    <col min="5910" max="5911" width="8" customWidth="1"/>
    <col min="6137" max="6137" width="14.5546875" bestFit="1" customWidth="1"/>
    <col min="6138" max="6152" width="5" customWidth="1"/>
    <col min="6153" max="6161" width="0" hidden="1" customWidth="1"/>
    <col min="6162" max="6164" width="8" customWidth="1"/>
    <col min="6165" max="6165" width="2.33203125" customWidth="1"/>
    <col min="6166" max="6167" width="8" customWidth="1"/>
    <col min="6393" max="6393" width="14.5546875" bestFit="1" customWidth="1"/>
    <col min="6394" max="6408" width="5" customWidth="1"/>
    <col min="6409" max="6417" width="0" hidden="1" customWidth="1"/>
    <col min="6418" max="6420" width="8" customWidth="1"/>
    <col min="6421" max="6421" width="2.33203125" customWidth="1"/>
    <col min="6422" max="6423" width="8" customWidth="1"/>
    <col min="6649" max="6649" width="14.5546875" bestFit="1" customWidth="1"/>
    <col min="6650" max="6664" width="5" customWidth="1"/>
    <col min="6665" max="6673" width="0" hidden="1" customWidth="1"/>
    <col min="6674" max="6676" width="8" customWidth="1"/>
    <col min="6677" max="6677" width="2.33203125" customWidth="1"/>
    <col min="6678" max="6679" width="8" customWidth="1"/>
    <col min="6905" max="6905" width="14.5546875" bestFit="1" customWidth="1"/>
    <col min="6906" max="6920" width="5" customWidth="1"/>
    <col min="6921" max="6929" width="0" hidden="1" customWidth="1"/>
    <col min="6930" max="6932" width="8" customWidth="1"/>
    <col min="6933" max="6933" width="2.33203125" customWidth="1"/>
    <col min="6934" max="6935" width="8" customWidth="1"/>
    <col min="7161" max="7161" width="14.5546875" bestFit="1" customWidth="1"/>
    <col min="7162" max="7176" width="5" customWidth="1"/>
    <col min="7177" max="7185" width="0" hidden="1" customWidth="1"/>
    <col min="7186" max="7188" width="8" customWidth="1"/>
    <col min="7189" max="7189" width="2.33203125" customWidth="1"/>
    <col min="7190" max="7191" width="8" customWidth="1"/>
    <col min="7417" max="7417" width="14.5546875" bestFit="1" customWidth="1"/>
    <col min="7418" max="7432" width="5" customWidth="1"/>
    <col min="7433" max="7441" width="0" hidden="1" customWidth="1"/>
    <col min="7442" max="7444" width="8" customWidth="1"/>
    <col min="7445" max="7445" width="2.33203125" customWidth="1"/>
    <col min="7446" max="7447" width="8" customWidth="1"/>
    <col min="7673" max="7673" width="14.5546875" bestFit="1" customWidth="1"/>
    <col min="7674" max="7688" width="5" customWidth="1"/>
    <col min="7689" max="7697" width="0" hidden="1" customWidth="1"/>
    <col min="7698" max="7700" width="8" customWidth="1"/>
    <col min="7701" max="7701" width="2.33203125" customWidth="1"/>
    <col min="7702" max="7703" width="8" customWidth="1"/>
    <col min="7929" max="7929" width="14.5546875" bestFit="1" customWidth="1"/>
    <col min="7930" max="7944" width="5" customWidth="1"/>
    <col min="7945" max="7953" width="0" hidden="1" customWidth="1"/>
    <col min="7954" max="7956" width="8" customWidth="1"/>
    <col min="7957" max="7957" width="2.33203125" customWidth="1"/>
    <col min="7958" max="7959" width="8" customWidth="1"/>
    <col min="8185" max="8185" width="14.5546875" bestFit="1" customWidth="1"/>
    <col min="8186" max="8200" width="5" customWidth="1"/>
    <col min="8201" max="8209" width="0" hidden="1" customWidth="1"/>
    <col min="8210" max="8212" width="8" customWidth="1"/>
    <col min="8213" max="8213" width="2.33203125" customWidth="1"/>
    <col min="8214" max="8215" width="8" customWidth="1"/>
    <col min="8441" max="8441" width="14.5546875" bestFit="1" customWidth="1"/>
    <col min="8442" max="8456" width="5" customWidth="1"/>
    <col min="8457" max="8465" width="0" hidden="1" customWidth="1"/>
    <col min="8466" max="8468" width="8" customWidth="1"/>
    <col min="8469" max="8469" width="2.33203125" customWidth="1"/>
    <col min="8470" max="8471" width="8" customWidth="1"/>
    <col min="8697" max="8697" width="14.5546875" bestFit="1" customWidth="1"/>
    <col min="8698" max="8712" width="5" customWidth="1"/>
    <col min="8713" max="8721" width="0" hidden="1" customWidth="1"/>
    <col min="8722" max="8724" width="8" customWidth="1"/>
    <col min="8725" max="8725" width="2.33203125" customWidth="1"/>
    <col min="8726" max="8727" width="8" customWidth="1"/>
    <col min="8953" max="8953" width="14.5546875" bestFit="1" customWidth="1"/>
    <col min="8954" max="8968" width="5" customWidth="1"/>
    <col min="8969" max="8977" width="0" hidden="1" customWidth="1"/>
    <col min="8978" max="8980" width="8" customWidth="1"/>
    <col min="8981" max="8981" width="2.33203125" customWidth="1"/>
    <col min="8982" max="8983" width="8" customWidth="1"/>
    <col min="9209" max="9209" width="14.5546875" bestFit="1" customWidth="1"/>
    <col min="9210" max="9224" width="5" customWidth="1"/>
    <col min="9225" max="9233" width="0" hidden="1" customWidth="1"/>
    <col min="9234" max="9236" width="8" customWidth="1"/>
    <col min="9237" max="9237" width="2.33203125" customWidth="1"/>
    <col min="9238" max="9239" width="8" customWidth="1"/>
    <col min="9465" max="9465" width="14.5546875" bestFit="1" customWidth="1"/>
    <col min="9466" max="9480" width="5" customWidth="1"/>
    <col min="9481" max="9489" width="0" hidden="1" customWidth="1"/>
    <col min="9490" max="9492" width="8" customWidth="1"/>
    <col min="9493" max="9493" width="2.33203125" customWidth="1"/>
    <col min="9494" max="9495" width="8" customWidth="1"/>
    <col min="9721" max="9721" width="14.5546875" bestFit="1" customWidth="1"/>
    <col min="9722" max="9736" width="5" customWidth="1"/>
    <col min="9737" max="9745" width="0" hidden="1" customWidth="1"/>
    <col min="9746" max="9748" width="8" customWidth="1"/>
    <col min="9749" max="9749" width="2.33203125" customWidth="1"/>
    <col min="9750" max="9751" width="8" customWidth="1"/>
    <col min="9977" max="9977" width="14.5546875" bestFit="1" customWidth="1"/>
    <col min="9978" max="9992" width="5" customWidth="1"/>
    <col min="9993" max="10001" width="0" hidden="1" customWidth="1"/>
    <col min="10002" max="10004" width="8" customWidth="1"/>
    <col min="10005" max="10005" width="2.33203125" customWidth="1"/>
    <col min="10006" max="10007" width="8" customWidth="1"/>
    <col min="10233" max="10233" width="14.5546875" bestFit="1" customWidth="1"/>
    <col min="10234" max="10248" width="5" customWidth="1"/>
    <col min="10249" max="10257" width="0" hidden="1" customWidth="1"/>
    <col min="10258" max="10260" width="8" customWidth="1"/>
    <col min="10261" max="10261" width="2.33203125" customWidth="1"/>
    <col min="10262" max="10263" width="8" customWidth="1"/>
    <col min="10489" max="10489" width="14.5546875" bestFit="1" customWidth="1"/>
    <col min="10490" max="10504" width="5" customWidth="1"/>
    <col min="10505" max="10513" width="0" hidden="1" customWidth="1"/>
    <col min="10514" max="10516" width="8" customWidth="1"/>
    <col min="10517" max="10517" width="2.33203125" customWidth="1"/>
    <col min="10518" max="10519" width="8" customWidth="1"/>
    <col min="10745" max="10745" width="14.5546875" bestFit="1" customWidth="1"/>
    <col min="10746" max="10760" width="5" customWidth="1"/>
    <col min="10761" max="10769" width="0" hidden="1" customWidth="1"/>
    <col min="10770" max="10772" width="8" customWidth="1"/>
    <col min="10773" max="10773" width="2.33203125" customWidth="1"/>
    <col min="10774" max="10775" width="8" customWidth="1"/>
    <col min="11001" max="11001" width="14.5546875" bestFit="1" customWidth="1"/>
    <col min="11002" max="11016" width="5" customWidth="1"/>
    <col min="11017" max="11025" width="0" hidden="1" customWidth="1"/>
    <col min="11026" max="11028" width="8" customWidth="1"/>
    <col min="11029" max="11029" width="2.33203125" customWidth="1"/>
    <col min="11030" max="11031" width="8" customWidth="1"/>
    <col min="11257" max="11257" width="14.5546875" bestFit="1" customWidth="1"/>
    <col min="11258" max="11272" width="5" customWidth="1"/>
    <col min="11273" max="11281" width="0" hidden="1" customWidth="1"/>
    <col min="11282" max="11284" width="8" customWidth="1"/>
    <col min="11285" max="11285" width="2.33203125" customWidth="1"/>
    <col min="11286" max="11287" width="8" customWidth="1"/>
    <col min="11513" max="11513" width="14.5546875" bestFit="1" customWidth="1"/>
    <col min="11514" max="11528" width="5" customWidth="1"/>
    <col min="11529" max="11537" width="0" hidden="1" customWidth="1"/>
    <col min="11538" max="11540" width="8" customWidth="1"/>
    <col min="11541" max="11541" width="2.33203125" customWidth="1"/>
    <col min="11542" max="11543" width="8" customWidth="1"/>
    <col min="11769" max="11769" width="14.5546875" bestFit="1" customWidth="1"/>
    <col min="11770" max="11784" width="5" customWidth="1"/>
    <col min="11785" max="11793" width="0" hidden="1" customWidth="1"/>
    <col min="11794" max="11796" width="8" customWidth="1"/>
    <col min="11797" max="11797" width="2.33203125" customWidth="1"/>
    <col min="11798" max="11799" width="8" customWidth="1"/>
    <col min="12025" max="12025" width="14.5546875" bestFit="1" customWidth="1"/>
    <col min="12026" max="12040" width="5" customWidth="1"/>
    <col min="12041" max="12049" width="0" hidden="1" customWidth="1"/>
    <col min="12050" max="12052" width="8" customWidth="1"/>
    <col min="12053" max="12053" width="2.33203125" customWidth="1"/>
    <col min="12054" max="12055" width="8" customWidth="1"/>
    <col min="12281" max="12281" width="14.5546875" bestFit="1" customWidth="1"/>
    <col min="12282" max="12296" width="5" customWidth="1"/>
    <col min="12297" max="12305" width="0" hidden="1" customWidth="1"/>
    <col min="12306" max="12308" width="8" customWidth="1"/>
    <col min="12309" max="12309" width="2.33203125" customWidth="1"/>
    <col min="12310" max="12311" width="8" customWidth="1"/>
    <col min="12537" max="12537" width="14.5546875" bestFit="1" customWidth="1"/>
    <col min="12538" max="12552" width="5" customWidth="1"/>
    <col min="12553" max="12561" width="0" hidden="1" customWidth="1"/>
    <col min="12562" max="12564" width="8" customWidth="1"/>
    <col min="12565" max="12565" width="2.33203125" customWidth="1"/>
    <col min="12566" max="12567" width="8" customWidth="1"/>
    <col min="12793" max="12793" width="14.5546875" bestFit="1" customWidth="1"/>
    <col min="12794" max="12808" width="5" customWidth="1"/>
    <col min="12809" max="12817" width="0" hidden="1" customWidth="1"/>
    <col min="12818" max="12820" width="8" customWidth="1"/>
    <col min="12821" max="12821" width="2.33203125" customWidth="1"/>
    <col min="12822" max="12823" width="8" customWidth="1"/>
    <col min="13049" max="13049" width="14.5546875" bestFit="1" customWidth="1"/>
    <col min="13050" max="13064" width="5" customWidth="1"/>
    <col min="13065" max="13073" width="0" hidden="1" customWidth="1"/>
    <col min="13074" max="13076" width="8" customWidth="1"/>
    <col min="13077" max="13077" width="2.33203125" customWidth="1"/>
    <col min="13078" max="13079" width="8" customWidth="1"/>
    <col min="13305" max="13305" width="14.5546875" bestFit="1" customWidth="1"/>
    <col min="13306" max="13320" width="5" customWidth="1"/>
    <col min="13321" max="13329" width="0" hidden="1" customWidth="1"/>
    <col min="13330" max="13332" width="8" customWidth="1"/>
    <col min="13333" max="13333" width="2.33203125" customWidth="1"/>
    <col min="13334" max="13335" width="8" customWidth="1"/>
    <col min="13561" max="13561" width="14.5546875" bestFit="1" customWidth="1"/>
    <col min="13562" max="13576" width="5" customWidth="1"/>
    <col min="13577" max="13585" width="0" hidden="1" customWidth="1"/>
    <col min="13586" max="13588" width="8" customWidth="1"/>
    <col min="13589" max="13589" width="2.33203125" customWidth="1"/>
    <col min="13590" max="13591" width="8" customWidth="1"/>
    <col min="13817" max="13817" width="14.5546875" bestFit="1" customWidth="1"/>
    <col min="13818" max="13832" width="5" customWidth="1"/>
    <col min="13833" max="13841" width="0" hidden="1" customWidth="1"/>
    <col min="13842" max="13844" width="8" customWidth="1"/>
    <col min="13845" max="13845" width="2.33203125" customWidth="1"/>
    <col min="13846" max="13847" width="8" customWidth="1"/>
    <col min="14073" max="14073" width="14.5546875" bestFit="1" customWidth="1"/>
    <col min="14074" max="14088" width="5" customWidth="1"/>
    <col min="14089" max="14097" width="0" hidden="1" customWidth="1"/>
    <col min="14098" max="14100" width="8" customWidth="1"/>
    <col min="14101" max="14101" width="2.33203125" customWidth="1"/>
    <col min="14102" max="14103" width="8" customWidth="1"/>
    <col min="14329" max="14329" width="14.5546875" bestFit="1" customWidth="1"/>
    <col min="14330" max="14344" width="5" customWidth="1"/>
    <col min="14345" max="14353" width="0" hidden="1" customWidth="1"/>
    <col min="14354" max="14356" width="8" customWidth="1"/>
    <col min="14357" max="14357" width="2.33203125" customWidth="1"/>
    <col min="14358" max="14359" width="8" customWidth="1"/>
    <col min="14585" max="14585" width="14.5546875" bestFit="1" customWidth="1"/>
    <col min="14586" max="14600" width="5" customWidth="1"/>
    <col min="14601" max="14609" width="0" hidden="1" customWidth="1"/>
    <col min="14610" max="14612" width="8" customWidth="1"/>
    <col min="14613" max="14613" width="2.33203125" customWidth="1"/>
    <col min="14614" max="14615" width="8" customWidth="1"/>
    <col min="14841" max="14841" width="14.5546875" bestFit="1" customWidth="1"/>
    <col min="14842" max="14856" width="5" customWidth="1"/>
    <col min="14857" max="14865" width="0" hidden="1" customWidth="1"/>
    <col min="14866" max="14868" width="8" customWidth="1"/>
    <col min="14869" max="14869" width="2.33203125" customWidth="1"/>
    <col min="14870" max="14871" width="8" customWidth="1"/>
    <col min="15097" max="15097" width="14.5546875" bestFit="1" customWidth="1"/>
    <col min="15098" max="15112" width="5" customWidth="1"/>
    <col min="15113" max="15121" width="0" hidden="1" customWidth="1"/>
    <col min="15122" max="15124" width="8" customWidth="1"/>
    <col min="15125" max="15125" width="2.33203125" customWidth="1"/>
    <col min="15126" max="15127" width="8" customWidth="1"/>
    <col min="15353" max="15353" width="14.5546875" bestFit="1" customWidth="1"/>
    <col min="15354" max="15368" width="5" customWidth="1"/>
    <col min="15369" max="15377" width="0" hidden="1" customWidth="1"/>
    <col min="15378" max="15380" width="8" customWidth="1"/>
    <col min="15381" max="15381" width="2.33203125" customWidth="1"/>
    <col min="15382" max="15383" width="8" customWidth="1"/>
    <col min="15609" max="15609" width="14.5546875" bestFit="1" customWidth="1"/>
    <col min="15610" max="15624" width="5" customWidth="1"/>
    <col min="15625" max="15633" width="0" hidden="1" customWidth="1"/>
    <col min="15634" max="15636" width="8" customWidth="1"/>
    <col min="15637" max="15637" width="2.33203125" customWidth="1"/>
    <col min="15638" max="15639" width="8" customWidth="1"/>
    <col min="15865" max="15865" width="14.5546875" bestFit="1" customWidth="1"/>
    <col min="15866" max="15880" width="5" customWidth="1"/>
    <col min="15881" max="15889" width="0" hidden="1" customWidth="1"/>
    <col min="15890" max="15892" width="8" customWidth="1"/>
    <col min="15893" max="15893" width="2.33203125" customWidth="1"/>
    <col min="15894" max="15895" width="8" customWidth="1"/>
    <col min="16121" max="16121" width="14.5546875" bestFit="1" customWidth="1"/>
    <col min="16122" max="16136" width="5" customWidth="1"/>
    <col min="16137" max="16145" width="0" hidden="1" customWidth="1"/>
    <col min="16146" max="16148" width="8" customWidth="1"/>
    <col min="16149" max="16149" width="2.33203125" customWidth="1"/>
    <col min="16150" max="16151" width="8" customWidth="1"/>
  </cols>
  <sheetData>
    <row r="1" spans="1:23" x14ac:dyDescent="0.3">
      <c r="A1" s="211" t="s">
        <v>60</v>
      </c>
      <c r="B1" s="212"/>
      <c r="C1" s="199" t="s">
        <v>0</v>
      </c>
      <c r="D1" s="200"/>
      <c r="E1" s="201"/>
      <c r="F1" s="199" t="s">
        <v>1</v>
      </c>
      <c r="G1" s="200"/>
      <c r="H1" s="201"/>
      <c r="I1" s="199" t="s">
        <v>2</v>
      </c>
      <c r="J1" s="200"/>
      <c r="K1" s="201"/>
      <c r="L1" s="199" t="s">
        <v>3</v>
      </c>
      <c r="M1" s="200"/>
      <c r="N1" s="201"/>
      <c r="O1" s="199" t="s">
        <v>4</v>
      </c>
      <c r="P1" s="200"/>
      <c r="Q1" s="201"/>
      <c r="R1" s="202" t="s">
        <v>5</v>
      </c>
      <c r="S1" s="200" t="s">
        <v>6</v>
      </c>
      <c r="T1" s="200" t="s">
        <v>7</v>
      </c>
      <c r="U1" s="200"/>
      <c r="V1" s="200"/>
      <c r="W1" s="201"/>
    </row>
    <row r="2" spans="1:23" ht="15" thickBot="1" x14ac:dyDescent="0.35">
      <c r="A2" s="213"/>
      <c r="B2" s="214"/>
      <c r="C2" s="206" t="str">
        <f>B3</f>
        <v>TJ Sokol FM B</v>
      </c>
      <c r="D2" s="204"/>
      <c r="E2" s="205"/>
      <c r="F2" s="206" t="str">
        <f>B4</f>
        <v>Rožnov B</v>
      </c>
      <c r="G2" s="204"/>
      <c r="H2" s="205"/>
      <c r="I2" s="206" t="str">
        <f>B5</f>
        <v>Střítěž B</v>
      </c>
      <c r="J2" s="204"/>
      <c r="K2" s="205"/>
      <c r="L2" s="206" t="str">
        <f>B6</f>
        <v>Baška C</v>
      </c>
      <c r="M2" s="204"/>
      <c r="N2" s="205"/>
      <c r="O2" s="206" t="str">
        <f>B7</f>
        <v>Kozlovice A</v>
      </c>
      <c r="P2" s="204"/>
      <c r="Q2" s="205"/>
      <c r="R2" s="203"/>
      <c r="S2" s="204"/>
      <c r="T2" s="204"/>
      <c r="U2" s="204"/>
      <c r="V2" s="204"/>
      <c r="W2" s="205"/>
    </row>
    <row r="3" spans="1:23" ht="21" x14ac:dyDescent="0.3">
      <c r="A3" s="5" t="s">
        <v>0</v>
      </c>
      <c r="B3" s="56" t="s">
        <v>35</v>
      </c>
      <c r="C3" s="88"/>
      <c r="D3" s="89"/>
      <c r="E3" s="90"/>
      <c r="F3" s="10">
        <v>9</v>
      </c>
      <c r="G3" s="11" t="s">
        <v>8</v>
      </c>
      <c r="H3" s="12">
        <v>6</v>
      </c>
      <c r="I3" s="10">
        <v>12</v>
      </c>
      <c r="J3" s="11" t="s">
        <v>8</v>
      </c>
      <c r="K3" s="12">
        <v>9</v>
      </c>
      <c r="L3" s="10">
        <v>24</v>
      </c>
      <c r="M3" s="11" t="s">
        <v>8</v>
      </c>
      <c r="N3" s="12">
        <v>7</v>
      </c>
      <c r="O3" s="10">
        <v>18</v>
      </c>
      <c r="P3" s="11" t="s">
        <v>8</v>
      </c>
      <c r="Q3" s="12">
        <v>9</v>
      </c>
      <c r="R3" s="13">
        <f>SUM(IF(C3&gt;E3,1,0),IF(F3&gt;H3,1,0),IF(I3&gt;K3,1,0),IF(L3&gt;N3,1,0),IF(O3&gt;Q3,1,0))</f>
        <v>4</v>
      </c>
      <c r="S3" s="14">
        <v>1</v>
      </c>
      <c r="T3" s="11">
        <f>C3+F3+I3+L3+O3</f>
        <v>63</v>
      </c>
      <c r="U3" s="11" t="s">
        <v>8</v>
      </c>
      <c r="V3" s="11">
        <f>H3+K3+N3+Q3+E3</f>
        <v>31</v>
      </c>
      <c r="W3" s="12">
        <f>T3/V3</f>
        <v>2.032258064516129</v>
      </c>
    </row>
    <row r="4" spans="1:23" ht="21" x14ac:dyDescent="0.3">
      <c r="A4" s="15" t="s">
        <v>1</v>
      </c>
      <c r="B4" s="56" t="s">
        <v>36</v>
      </c>
      <c r="C4" s="17">
        <f>H3</f>
        <v>6</v>
      </c>
      <c r="D4" s="18" t="s">
        <v>8</v>
      </c>
      <c r="E4" s="19">
        <f>F3</f>
        <v>9</v>
      </c>
      <c r="F4" s="65"/>
      <c r="G4" s="66"/>
      <c r="H4" s="67"/>
      <c r="I4" s="23">
        <v>15</v>
      </c>
      <c r="J4" s="24" t="s">
        <v>8</v>
      </c>
      <c r="K4" s="25">
        <v>4</v>
      </c>
      <c r="L4" s="23">
        <v>12</v>
      </c>
      <c r="M4" s="24" t="s">
        <v>8</v>
      </c>
      <c r="N4" s="25">
        <v>7</v>
      </c>
      <c r="O4" s="23">
        <v>10</v>
      </c>
      <c r="P4" s="24" t="s">
        <v>8</v>
      </c>
      <c r="Q4" s="25">
        <v>7</v>
      </c>
      <c r="R4" s="26">
        <f t="shared" ref="R4:R7" si="0">SUM(IF(C4&gt;E4,1,0),IF(F4&gt;H4,1,0),IF(I4&gt;K4,1,0),IF(L4&gt;N4,1,0),IF(O4&gt;Q4,1,0))</f>
        <v>3</v>
      </c>
      <c r="S4" s="27">
        <v>2</v>
      </c>
      <c r="T4" s="24">
        <f t="shared" ref="T4:T7" si="1">C4+F4+I4+L4+O4</f>
        <v>43</v>
      </c>
      <c r="U4" s="24" t="s">
        <v>8</v>
      </c>
      <c r="V4" s="24">
        <f t="shared" ref="V4:V7" si="2">H4+K4+N4+Q4+E4</f>
        <v>27</v>
      </c>
      <c r="W4" s="25">
        <f t="shared" ref="W4:W7" si="3">T4/V4</f>
        <v>1.5925925925925926</v>
      </c>
    </row>
    <row r="5" spans="1:23" ht="21" x14ac:dyDescent="0.3">
      <c r="A5" s="15" t="s">
        <v>2</v>
      </c>
      <c r="B5" s="56" t="s">
        <v>38</v>
      </c>
      <c r="C5" s="17">
        <f>K3</f>
        <v>9</v>
      </c>
      <c r="D5" s="18" t="s">
        <v>8</v>
      </c>
      <c r="E5" s="19">
        <f>I3</f>
        <v>12</v>
      </c>
      <c r="F5" s="17">
        <f>K4</f>
        <v>4</v>
      </c>
      <c r="G5" s="18" t="s">
        <v>8</v>
      </c>
      <c r="H5" s="19">
        <f>I4</f>
        <v>15</v>
      </c>
      <c r="I5" s="20"/>
      <c r="J5" s="21"/>
      <c r="K5" s="22"/>
      <c r="L5" s="23">
        <v>10</v>
      </c>
      <c r="M5" s="24" t="s">
        <v>8</v>
      </c>
      <c r="N5" s="25">
        <v>16</v>
      </c>
      <c r="O5" s="23">
        <v>4</v>
      </c>
      <c r="P5" s="24" t="s">
        <v>8</v>
      </c>
      <c r="Q5" s="25">
        <v>21</v>
      </c>
      <c r="R5" s="26">
        <f t="shared" si="0"/>
        <v>0</v>
      </c>
      <c r="S5" s="27">
        <v>5</v>
      </c>
      <c r="T5" s="24">
        <f t="shared" si="1"/>
        <v>27</v>
      </c>
      <c r="U5" s="24" t="s">
        <v>8</v>
      </c>
      <c r="V5" s="24">
        <f t="shared" si="2"/>
        <v>64</v>
      </c>
      <c r="W5" s="25">
        <f t="shared" si="3"/>
        <v>0.421875</v>
      </c>
    </row>
    <row r="6" spans="1:23" ht="21" x14ac:dyDescent="0.3">
      <c r="A6" s="15" t="s">
        <v>3</v>
      </c>
      <c r="B6" s="56" t="s">
        <v>54</v>
      </c>
      <c r="C6" s="17">
        <f>N3</f>
        <v>7</v>
      </c>
      <c r="D6" s="18" t="s">
        <v>8</v>
      </c>
      <c r="E6" s="19">
        <f>L3</f>
        <v>24</v>
      </c>
      <c r="F6" s="17">
        <f>N4</f>
        <v>7</v>
      </c>
      <c r="G6" s="18" t="s">
        <v>8</v>
      </c>
      <c r="H6" s="19">
        <f>L4</f>
        <v>12</v>
      </c>
      <c r="I6" s="17">
        <f>N5</f>
        <v>16</v>
      </c>
      <c r="J6" s="18" t="s">
        <v>8</v>
      </c>
      <c r="K6" s="19">
        <f>L5</f>
        <v>10</v>
      </c>
      <c r="L6" s="20"/>
      <c r="M6" s="21"/>
      <c r="N6" s="22"/>
      <c r="O6" s="23">
        <v>8</v>
      </c>
      <c r="P6" s="24" t="s">
        <v>8</v>
      </c>
      <c r="Q6" s="25">
        <v>14</v>
      </c>
      <c r="R6" s="26">
        <f t="shared" si="0"/>
        <v>1</v>
      </c>
      <c r="S6" s="27">
        <v>4</v>
      </c>
      <c r="T6" s="24">
        <f t="shared" si="1"/>
        <v>38</v>
      </c>
      <c r="U6" s="24" t="s">
        <v>8</v>
      </c>
      <c r="V6" s="24">
        <f t="shared" si="2"/>
        <v>60</v>
      </c>
      <c r="W6" s="25">
        <f t="shared" si="3"/>
        <v>0.6333333333333333</v>
      </c>
    </row>
    <row r="7" spans="1:23" ht="21.6" thickBot="1" x14ac:dyDescent="0.35">
      <c r="A7" s="4" t="s">
        <v>4</v>
      </c>
      <c r="B7" s="56" t="s">
        <v>13</v>
      </c>
      <c r="C7" s="29">
        <f>Q3</f>
        <v>9</v>
      </c>
      <c r="D7" s="30" t="s">
        <v>8</v>
      </c>
      <c r="E7" s="31">
        <f>O3</f>
        <v>18</v>
      </c>
      <c r="F7" s="29">
        <f>Q4</f>
        <v>7</v>
      </c>
      <c r="G7" s="30" t="s">
        <v>8</v>
      </c>
      <c r="H7" s="31">
        <f>O4</f>
        <v>10</v>
      </c>
      <c r="I7" s="29">
        <f>Q5</f>
        <v>21</v>
      </c>
      <c r="J7" s="30" t="s">
        <v>8</v>
      </c>
      <c r="K7" s="31">
        <f>O5</f>
        <v>4</v>
      </c>
      <c r="L7" s="29">
        <f>Q6</f>
        <v>14</v>
      </c>
      <c r="M7" s="30" t="s">
        <v>8</v>
      </c>
      <c r="N7" s="31">
        <f>O6</f>
        <v>8</v>
      </c>
      <c r="O7" s="32"/>
      <c r="P7" s="33"/>
      <c r="Q7" s="34"/>
      <c r="R7" s="35">
        <f t="shared" si="0"/>
        <v>2</v>
      </c>
      <c r="S7" s="36">
        <v>3</v>
      </c>
      <c r="T7" s="37">
        <f t="shared" si="1"/>
        <v>51</v>
      </c>
      <c r="U7" s="37" t="s">
        <v>8</v>
      </c>
      <c r="V7" s="37">
        <f t="shared" si="2"/>
        <v>40</v>
      </c>
      <c r="W7" s="38">
        <f t="shared" si="3"/>
        <v>1.2749999999999999</v>
      </c>
    </row>
    <row r="8" spans="1:23" ht="15" thickBot="1" x14ac:dyDescent="0.35">
      <c r="B8" s="39"/>
    </row>
    <row r="9" spans="1:23" x14ac:dyDescent="0.3">
      <c r="A9" s="211" t="s">
        <v>61</v>
      </c>
      <c r="B9" s="212"/>
      <c r="C9" s="199" t="s">
        <v>0</v>
      </c>
      <c r="D9" s="200"/>
      <c r="E9" s="201"/>
      <c r="F9" s="199" t="s">
        <v>1</v>
      </c>
      <c r="G9" s="200"/>
      <c r="H9" s="201"/>
      <c r="I9" s="199" t="s">
        <v>2</v>
      </c>
      <c r="J9" s="200"/>
      <c r="K9" s="201"/>
      <c r="L9" s="199" t="s">
        <v>3</v>
      </c>
      <c r="M9" s="200"/>
      <c r="N9" s="201"/>
      <c r="O9" s="199" t="s">
        <v>4</v>
      </c>
      <c r="P9" s="200"/>
      <c r="Q9" s="201"/>
      <c r="R9" s="202" t="s">
        <v>5</v>
      </c>
      <c r="S9" s="200" t="s">
        <v>6</v>
      </c>
      <c r="T9" s="200" t="s">
        <v>7</v>
      </c>
      <c r="U9" s="200"/>
      <c r="V9" s="200"/>
      <c r="W9" s="201"/>
    </row>
    <row r="10" spans="1:23" ht="15" thickBot="1" x14ac:dyDescent="0.35">
      <c r="A10" s="213"/>
      <c r="B10" s="214"/>
      <c r="C10" s="206" t="str">
        <f>B11</f>
        <v>TJ Sokol FM C</v>
      </c>
      <c r="D10" s="204"/>
      <c r="E10" s="205"/>
      <c r="F10" s="206" t="str">
        <f>B12</f>
        <v>Rožnov C</v>
      </c>
      <c r="G10" s="204"/>
      <c r="H10" s="205"/>
      <c r="I10" s="206" t="str">
        <f>B13</f>
        <v>5.ZŠ A</v>
      </c>
      <c r="J10" s="204"/>
      <c r="K10" s="205"/>
      <c r="L10" s="206" t="str">
        <f>B14</f>
        <v>Raškovice A</v>
      </c>
      <c r="M10" s="204"/>
      <c r="N10" s="205"/>
      <c r="O10" s="206" t="str">
        <f>B15</f>
        <v>Brušperk C</v>
      </c>
      <c r="P10" s="204"/>
      <c r="Q10" s="205"/>
      <c r="R10" s="203"/>
      <c r="S10" s="204"/>
      <c r="T10" s="204"/>
      <c r="U10" s="204"/>
      <c r="V10" s="204"/>
      <c r="W10" s="205"/>
    </row>
    <row r="11" spans="1:23" ht="21" x14ac:dyDescent="0.3">
      <c r="A11" s="5" t="s">
        <v>0</v>
      </c>
      <c r="B11" s="56" t="s">
        <v>40</v>
      </c>
      <c r="C11" s="88"/>
      <c r="D11" s="89"/>
      <c r="E11" s="90"/>
      <c r="F11" s="10">
        <v>8</v>
      </c>
      <c r="G11" s="11" t="s">
        <v>8</v>
      </c>
      <c r="H11" s="12">
        <v>11</v>
      </c>
      <c r="I11" s="10">
        <v>12</v>
      </c>
      <c r="J11" s="11" t="s">
        <v>8</v>
      </c>
      <c r="K11" s="12">
        <v>17</v>
      </c>
      <c r="L11" s="10">
        <v>16</v>
      </c>
      <c r="M11" s="11" t="s">
        <v>8</v>
      </c>
      <c r="N11" s="12">
        <v>10</v>
      </c>
      <c r="O11" s="10">
        <v>3</v>
      </c>
      <c r="P11" s="11" t="s">
        <v>8</v>
      </c>
      <c r="Q11" s="12">
        <v>20</v>
      </c>
      <c r="R11" s="13">
        <f>SUM(IF(C11&gt;E11,1,0),IF(F11&gt;H11,1,0),IF(I11&gt;K11,1,0),IF(L11&gt;N11,1,0),IF(O11&gt;Q11,1,0))</f>
        <v>1</v>
      </c>
      <c r="S11" s="14">
        <v>4</v>
      </c>
      <c r="T11" s="11">
        <f>C11+F11+I11+L11+O11</f>
        <v>39</v>
      </c>
      <c r="U11" s="11" t="s">
        <v>8</v>
      </c>
      <c r="V11" s="11">
        <f>H11+K11+N11+Q11+E11</f>
        <v>58</v>
      </c>
      <c r="W11" s="12">
        <f>T11/V11</f>
        <v>0.67241379310344829</v>
      </c>
    </row>
    <row r="12" spans="1:23" ht="21" x14ac:dyDescent="0.3">
      <c r="A12" s="15" t="s">
        <v>1</v>
      </c>
      <c r="B12" s="56" t="s">
        <v>55</v>
      </c>
      <c r="C12" s="17">
        <f>H11</f>
        <v>11</v>
      </c>
      <c r="D12" s="18" t="s">
        <v>8</v>
      </c>
      <c r="E12" s="19">
        <f>F11</f>
        <v>8</v>
      </c>
      <c r="F12" s="65"/>
      <c r="G12" s="66"/>
      <c r="H12" s="67"/>
      <c r="I12" s="23">
        <v>11</v>
      </c>
      <c r="J12" s="24" t="s">
        <v>8</v>
      </c>
      <c r="K12" s="25">
        <v>10</v>
      </c>
      <c r="L12" s="23">
        <v>12</v>
      </c>
      <c r="M12" s="24" t="s">
        <v>8</v>
      </c>
      <c r="N12" s="25">
        <v>8</v>
      </c>
      <c r="O12" s="23">
        <v>4</v>
      </c>
      <c r="P12" s="24" t="s">
        <v>8</v>
      </c>
      <c r="Q12" s="25">
        <v>6</v>
      </c>
      <c r="R12" s="26">
        <f>SUM(IF(C12&gt;E12,1,0),IF(F12&gt;H12,1,0),IF(I12&gt;K12,1,0),IF(L12&gt;N12,1,0),IF(O12&gt;Q12,1,0))</f>
        <v>3</v>
      </c>
      <c r="S12" s="27">
        <v>2</v>
      </c>
      <c r="T12" s="24">
        <f>C12+F12+I12+L12+O12</f>
        <v>38</v>
      </c>
      <c r="U12" s="24" t="s">
        <v>8</v>
      </c>
      <c r="V12" s="24">
        <f>H12+K12+N12+Q12+E12</f>
        <v>32</v>
      </c>
      <c r="W12" s="25">
        <f>T12/V12</f>
        <v>1.1875</v>
      </c>
    </row>
    <row r="13" spans="1:23" ht="21" x14ac:dyDescent="0.3">
      <c r="A13" s="15" t="s">
        <v>2</v>
      </c>
      <c r="B13" s="56" t="s">
        <v>56</v>
      </c>
      <c r="C13" s="17">
        <f>K11</f>
        <v>17</v>
      </c>
      <c r="D13" s="18" t="s">
        <v>8</v>
      </c>
      <c r="E13" s="19">
        <f>I11</f>
        <v>12</v>
      </c>
      <c r="F13" s="17">
        <f>K12</f>
        <v>10</v>
      </c>
      <c r="G13" s="18" t="s">
        <v>8</v>
      </c>
      <c r="H13" s="19">
        <f>I12</f>
        <v>11</v>
      </c>
      <c r="I13" s="20"/>
      <c r="J13" s="21"/>
      <c r="K13" s="22"/>
      <c r="L13" s="23">
        <v>9</v>
      </c>
      <c r="M13" s="24" t="s">
        <v>8</v>
      </c>
      <c r="N13" s="25">
        <v>15</v>
      </c>
      <c r="O13" s="23">
        <v>2</v>
      </c>
      <c r="P13" s="24" t="s">
        <v>8</v>
      </c>
      <c r="Q13" s="25">
        <v>19</v>
      </c>
      <c r="R13" s="26">
        <f>SUM(IF(C13&gt;E13,1,0),IF(F13&gt;H13,1,0),IF(I13&gt;K13,1,0),IF(L13&gt;N13,1,0),IF(O13&gt;Q13,1,0))</f>
        <v>1</v>
      </c>
      <c r="S13" s="27">
        <v>5</v>
      </c>
      <c r="T13" s="24">
        <f>C13+F13+I13+L13+O13</f>
        <v>38</v>
      </c>
      <c r="U13" s="24" t="s">
        <v>8</v>
      </c>
      <c r="V13" s="24">
        <f>H13+K13+N13+Q13+E13</f>
        <v>57</v>
      </c>
      <c r="W13" s="25">
        <f>T13/V13</f>
        <v>0.66666666666666663</v>
      </c>
    </row>
    <row r="14" spans="1:23" ht="21" x14ac:dyDescent="0.3">
      <c r="A14" s="15" t="s">
        <v>3</v>
      </c>
      <c r="B14" s="56" t="s">
        <v>19</v>
      </c>
      <c r="C14" s="17">
        <f>N11</f>
        <v>10</v>
      </c>
      <c r="D14" s="18" t="s">
        <v>8</v>
      </c>
      <c r="E14" s="19">
        <f>L11</f>
        <v>16</v>
      </c>
      <c r="F14" s="17">
        <f>N12</f>
        <v>8</v>
      </c>
      <c r="G14" s="18" t="s">
        <v>8</v>
      </c>
      <c r="H14" s="19">
        <f>L12</f>
        <v>12</v>
      </c>
      <c r="I14" s="17">
        <f>N13</f>
        <v>15</v>
      </c>
      <c r="J14" s="18" t="s">
        <v>8</v>
      </c>
      <c r="K14" s="19">
        <f>L13</f>
        <v>9</v>
      </c>
      <c r="L14" s="20"/>
      <c r="M14" s="21"/>
      <c r="N14" s="22"/>
      <c r="O14" s="23">
        <v>9</v>
      </c>
      <c r="P14" s="24" t="s">
        <v>8</v>
      </c>
      <c r="Q14" s="25">
        <v>15</v>
      </c>
      <c r="R14" s="26">
        <f>SUM(IF(C14&gt;E14,1,0),IF(F14&gt;H14,1,0),IF(I14&gt;K14,1,0),IF(L14&gt;N14,1,0),IF(O14&gt;Q14,1,0))</f>
        <v>1</v>
      </c>
      <c r="S14" s="27">
        <v>3</v>
      </c>
      <c r="T14" s="24">
        <f>C14+F14+I14+L14+O14</f>
        <v>42</v>
      </c>
      <c r="U14" s="24" t="s">
        <v>8</v>
      </c>
      <c r="V14" s="24">
        <f>H14+K14+N14+Q14+E14</f>
        <v>52</v>
      </c>
      <c r="W14" s="25">
        <f>T14/V14</f>
        <v>0.80769230769230771</v>
      </c>
    </row>
    <row r="15" spans="1:23" ht="21.6" thickBot="1" x14ac:dyDescent="0.35">
      <c r="A15" s="4" t="s">
        <v>4</v>
      </c>
      <c r="B15" s="56" t="s">
        <v>57</v>
      </c>
      <c r="C15" s="29">
        <f>Q11</f>
        <v>20</v>
      </c>
      <c r="D15" s="30" t="s">
        <v>8</v>
      </c>
      <c r="E15" s="31">
        <f>O11</f>
        <v>3</v>
      </c>
      <c r="F15" s="29">
        <f>Q12</f>
        <v>6</v>
      </c>
      <c r="G15" s="30" t="s">
        <v>8</v>
      </c>
      <c r="H15" s="31">
        <f>O12</f>
        <v>4</v>
      </c>
      <c r="I15" s="29">
        <f>Q13</f>
        <v>19</v>
      </c>
      <c r="J15" s="30" t="s">
        <v>8</v>
      </c>
      <c r="K15" s="31">
        <f>O13</f>
        <v>2</v>
      </c>
      <c r="L15" s="29">
        <f>Q14</f>
        <v>15</v>
      </c>
      <c r="M15" s="30" t="s">
        <v>8</v>
      </c>
      <c r="N15" s="31">
        <f>O14</f>
        <v>9</v>
      </c>
      <c r="O15" s="32"/>
      <c r="P15" s="33"/>
      <c r="Q15" s="34"/>
      <c r="R15" s="35">
        <f>SUM(IF(C15&gt;E15,1,0),IF(F15&gt;H15,1,0),IF(I15&gt;K15,1,0),IF(L15&gt;N15,1,0),IF(O15&gt;Q15,1,0))</f>
        <v>4</v>
      </c>
      <c r="S15" s="36">
        <v>1</v>
      </c>
      <c r="T15" s="37">
        <f>C15+F15+I15+L15+O15</f>
        <v>60</v>
      </c>
      <c r="U15" s="37" t="s">
        <v>8</v>
      </c>
      <c r="V15" s="37">
        <f>H15+K15+N15+Q15+E15</f>
        <v>18</v>
      </c>
      <c r="W15" s="38">
        <f>T15/V15</f>
        <v>3.3333333333333335</v>
      </c>
    </row>
    <row r="16" spans="1:23" ht="15" thickBot="1" x14ac:dyDescent="0.35"/>
    <row r="17" spans="1:23" x14ac:dyDescent="0.3">
      <c r="A17" s="211" t="s">
        <v>62</v>
      </c>
      <c r="B17" s="212"/>
      <c r="C17" s="199" t="s">
        <v>0</v>
      </c>
      <c r="D17" s="200"/>
      <c r="E17" s="201"/>
      <c r="F17" s="199" t="s">
        <v>1</v>
      </c>
      <c r="G17" s="200"/>
      <c r="H17" s="201"/>
      <c r="I17" s="199" t="s">
        <v>2</v>
      </c>
      <c r="J17" s="200"/>
      <c r="K17" s="201"/>
      <c r="L17" s="199" t="s">
        <v>3</v>
      </c>
      <c r="M17" s="200"/>
      <c r="N17" s="201"/>
      <c r="O17" s="199" t="s">
        <v>4</v>
      </c>
      <c r="P17" s="200"/>
      <c r="Q17" s="201"/>
      <c r="R17" s="202" t="s">
        <v>5</v>
      </c>
      <c r="S17" s="200" t="s">
        <v>6</v>
      </c>
      <c r="T17" s="200" t="s">
        <v>7</v>
      </c>
      <c r="U17" s="200"/>
      <c r="V17" s="200"/>
      <c r="W17" s="201"/>
    </row>
    <row r="18" spans="1:23" ht="15" thickBot="1" x14ac:dyDescent="0.35">
      <c r="A18" s="213"/>
      <c r="B18" s="214"/>
      <c r="C18" s="206" t="str">
        <f>B19</f>
        <v>TJ Sokol FM D</v>
      </c>
      <c r="D18" s="204"/>
      <c r="E18" s="205"/>
      <c r="F18" s="206" t="str">
        <f>B20</f>
        <v>Red Volley A</v>
      </c>
      <c r="G18" s="204"/>
      <c r="H18" s="205"/>
      <c r="I18" s="206" t="str">
        <f>B21</f>
        <v>Valmez A</v>
      </c>
      <c r="J18" s="204"/>
      <c r="K18" s="205"/>
      <c r="L18" s="206" t="str">
        <f>B22</f>
        <v>Hnojník A</v>
      </c>
      <c r="M18" s="204"/>
      <c r="N18" s="205"/>
      <c r="O18" s="206" t="str">
        <f>B23</f>
        <v>Metylovice A</v>
      </c>
      <c r="P18" s="204"/>
      <c r="Q18" s="205"/>
      <c r="R18" s="203"/>
      <c r="S18" s="204"/>
      <c r="T18" s="204"/>
      <c r="U18" s="204"/>
      <c r="V18" s="204"/>
      <c r="W18" s="205"/>
    </row>
    <row r="19" spans="1:23" ht="21" x14ac:dyDescent="0.3">
      <c r="A19" s="5" t="s">
        <v>0</v>
      </c>
      <c r="B19" s="56" t="s">
        <v>45</v>
      </c>
      <c r="C19" s="88"/>
      <c r="D19" s="89"/>
      <c r="E19" s="90"/>
      <c r="F19" s="10">
        <v>8</v>
      </c>
      <c r="G19" s="11" t="s">
        <v>8</v>
      </c>
      <c r="H19" s="12">
        <v>15</v>
      </c>
      <c r="I19" s="10">
        <v>9</v>
      </c>
      <c r="J19" s="11" t="s">
        <v>8</v>
      </c>
      <c r="K19" s="12">
        <v>11</v>
      </c>
      <c r="L19" s="10">
        <v>12</v>
      </c>
      <c r="M19" s="11" t="s">
        <v>8</v>
      </c>
      <c r="N19" s="12">
        <v>9</v>
      </c>
      <c r="O19" s="10">
        <v>16</v>
      </c>
      <c r="P19" s="11" t="s">
        <v>8</v>
      </c>
      <c r="Q19" s="12">
        <v>11</v>
      </c>
      <c r="R19" s="13">
        <f>SUM(IF(C19&gt;E19,1,0),IF(F19&gt;H19,1,0),IF(I19&gt;K19,1,0),IF(L19&gt;N19,1,0),IF(O19&gt;Q19,1,0))</f>
        <v>2</v>
      </c>
      <c r="S19" s="14">
        <v>3</v>
      </c>
      <c r="T19" s="11">
        <f>C19+F19+I19+L19+O19</f>
        <v>45</v>
      </c>
      <c r="U19" s="11" t="s">
        <v>8</v>
      </c>
      <c r="V19" s="11">
        <f>H19+K19+N19+Q19+E19</f>
        <v>46</v>
      </c>
      <c r="W19" s="12">
        <f>T19/V19</f>
        <v>0.97826086956521741</v>
      </c>
    </row>
    <row r="20" spans="1:23" ht="21" x14ac:dyDescent="0.3">
      <c r="A20" s="15" t="s">
        <v>1</v>
      </c>
      <c r="B20" s="56" t="s">
        <v>58</v>
      </c>
      <c r="C20" s="17">
        <f>H19</f>
        <v>15</v>
      </c>
      <c r="D20" s="18" t="s">
        <v>8</v>
      </c>
      <c r="E20" s="19">
        <f>F19</f>
        <v>8</v>
      </c>
      <c r="F20" s="65"/>
      <c r="G20" s="66"/>
      <c r="H20" s="67"/>
      <c r="I20" s="23">
        <v>10</v>
      </c>
      <c r="J20" s="24" t="s">
        <v>8</v>
      </c>
      <c r="K20" s="25">
        <v>7</v>
      </c>
      <c r="L20" s="23">
        <v>26</v>
      </c>
      <c r="M20" s="24" t="s">
        <v>8</v>
      </c>
      <c r="N20" s="25">
        <v>5</v>
      </c>
      <c r="O20" s="23">
        <v>21</v>
      </c>
      <c r="P20" s="24" t="s">
        <v>8</v>
      </c>
      <c r="Q20" s="25">
        <v>6</v>
      </c>
      <c r="R20" s="26">
        <f>SUM(IF(C20&gt;E20,1,0),IF(F20&gt;H20,1,0),IF(I20&gt;K20,1,0),IF(L20&gt;N20,1,0),IF(O20&gt;Q20,1,0))</f>
        <v>4</v>
      </c>
      <c r="S20" s="27">
        <v>1</v>
      </c>
      <c r="T20" s="24">
        <f>C20+F20+I20+L20+O20</f>
        <v>72</v>
      </c>
      <c r="U20" s="24" t="s">
        <v>8</v>
      </c>
      <c r="V20" s="24">
        <f>H20+K20+N20+Q20+E20</f>
        <v>26</v>
      </c>
      <c r="W20" s="25">
        <f>T20/V20</f>
        <v>2.7692307692307692</v>
      </c>
    </row>
    <row r="21" spans="1:23" ht="21" x14ac:dyDescent="0.3">
      <c r="A21" s="15" t="s">
        <v>2</v>
      </c>
      <c r="B21" s="56" t="s">
        <v>26</v>
      </c>
      <c r="C21" s="17">
        <f>K19</f>
        <v>11</v>
      </c>
      <c r="D21" s="18" t="s">
        <v>8</v>
      </c>
      <c r="E21" s="19">
        <f>I19</f>
        <v>9</v>
      </c>
      <c r="F21" s="17">
        <f>K20</f>
        <v>7</v>
      </c>
      <c r="G21" s="18" t="s">
        <v>8</v>
      </c>
      <c r="H21" s="19">
        <f>I20</f>
        <v>10</v>
      </c>
      <c r="I21" s="20"/>
      <c r="J21" s="21"/>
      <c r="K21" s="22"/>
      <c r="L21" s="23">
        <v>12</v>
      </c>
      <c r="M21" s="24" t="s">
        <v>8</v>
      </c>
      <c r="N21" s="25">
        <v>8</v>
      </c>
      <c r="O21" s="23">
        <v>11</v>
      </c>
      <c r="P21" s="24" t="s">
        <v>8</v>
      </c>
      <c r="Q21" s="25">
        <v>3</v>
      </c>
      <c r="R21" s="26">
        <f>SUM(IF(C21&gt;E21,1,0),IF(F21&gt;H21,1,0),IF(I21&gt;K21,1,0),IF(L21&gt;N21,1,0),IF(O21&gt;Q21,1,0))</f>
        <v>3</v>
      </c>
      <c r="S21" s="27">
        <v>2</v>
      </c>
      <c r="T21" s="24">
        <f>C21+F21+I21+L21+O21</f>
        <v>41</v>
      </c>
      <c r="U21" s="24" t="s">
        <v>8</v>
      </c>
      <c r="V21" s="24">
        <f>H21+K21+N21+Q21+E21</f>
        <v>30</v>
      </c>
      <c r="W21" s="25">
        <f>T21/V21</f>
        <v>1.3666666666666667</v>
      </c>
    </row>
    <row r="22" spans="1:23" ht="21" x14ac:dyDescent="0.3">
      <c r="A22" s="15" t="s">
        <v>3</v>
      </c>
      <c r="B22" s="56" t="s">
        <v>12</v>
      </c>
      <c r="C22" s="17">
        <f>N19</f>
        <v>9</v>
      </c>
      <c r="D22" s="18" t="s">
        <v>8</v>
      </c>
      <c r="E22" s="19">
        <f>L19</f>
        <v>12</v>
      </c>
      <c r="F22" s="17">
        <f>N20</f>
        <v>5</v>
      </c>
      <c r="G22" s="18" t="s">
        <v>8</v>
      </c>
      <c r="H22" s="19">
        <f>L20</f>
        <v>26</v>
      </c>
      <c r="I22" s="17">
        <f>N21</f>
        <v>8</v>
      </c>
      <c r="J22" s="18" t="s">
        <v>8</v>
      </c>
      <c r="K22" s="19">
        <f>L21</f>
        <v>12</v>
      </c>
      <c r="L22" s="20"/>
      <c r="M22" s="21"/>
      <c r="N22" s="22"/>
      <c r="O22" s="23">
        <v>8</v>
      </c>
      <c r="P22" s="24" t="s">
        <v>8</v>
      </c>
      <c r="Q22" s="25">
        <v>13</v>
      </c>
      <c r="R22" s="26">
        <f>SUM(IF(C22&gt;E22,1,0),IF(F22&gt;H22,1,0),IF(I22&gt;K22,1,0),IF(L22&gt;N22,1,0),IF(O22&gt;Q22,1,0))</f>
        <v>0</v>
      </c>
      <c r="S22" s="27">
        <v>5</v>
      </c>
      <c r="T22" s="24">
        <f>C22+F22+I22+L22+O22</f>
        <v>30</v>
      </c>
      <c r="U22" s="24" t="s">
        <v>8</v>
      </c>
      <c r="V22" s="24">
        <f>H22+K22+N22+Q22+E22</f>
        <v>63</v>
      </c>
      <c r="W22" s="25">
        <f>T22/V22</f>
        <v>0.47619047619047616</v>
      </c>
    </row>
    <row r="23" spans="1:23" ht="21.6" thickBot="1" x14ac:dyDescent="0.35">
      <c r="A23" s="4" t="s">
        <v>4</v>
      </c>
      <c r="B23" s="56" t="s">
        <v>14</v>
      </c>
      <c r="C23" s="29">
        <f>Q19</f>
        <v>11</v>
      </c>
      <c r="D23" s="30" t="s">
        <v>8</v>
      </c>
      <c r="E23" s="31">
        <f>O19</f>
        <v>16</v>
      </c>
      <c r="F23" s="29">
        <f>Q20</f>
        <v>6</v>
      </c>
      <c r="G23" s="30" t="s">
        <v>8</v>
      </c>
      <c r="H23" s="31">
        <f>O20</f>
        <v>21</v>
      </c>
      <c r="I23" s="29">
        <f>Q21</f>
        <v>3</v>
      </c>
      <c r="J23" s="30" t="s">
        <v>8</v>
      </c>
      <c r="K23" s="31">
        <f>O21</f>
        <v>11</v>
      </c>
      <c r="L23" s="29">
        <f>Q22</f>
        <v>13</v>
      </c>
      <c r="M23" s="30" t="s">
        <v>8</v>
      </c>
      <c r="N23" s="31">
        <f>O22</f>
        <v>8</v>
      </c>
      <c r="O23" s="32"/>
      <c r="P23" s="33"/>
      <c r="Q23" s="34"/>
      <c r="R23" s="35">
        <f>SUM(IF(C23&gt;E23,1,0),IF(F23&gt;H23,1,0),IF(I23&gt;K23,1,0),IF(L23&gt;N23,1,0),IF(O23&gt;Q23,1,0))</f>
        <v>1</v>
      </c>
      <c r="S23" s="36">
        <v>4</v>
      </c>
      <c r="T23" s="37">
        <f>C23+F23+I23+L23+O23</f>
        <v>33</v>
      </c>
      <c r="U23" s="37" t="s">
        <v>8</v>
      </c>
      <c r="V23" s="37">
        <f>H23+K23+N23+Q23+E23</f>
        <v>56</v>
      </c>
      <c r="W23" s="38">
        <f>T23/V23</f>
        <v>0.5892857142857143</v>
      </c>
    </row>
  </sheetData>
  <mergeCells count="42">
    <mergeCell ref="A17:B18"/>
    <mergeCell ref="C17:E17"/>
    <mergeCell ref="F17:H17"/>
    <mergeCell ref="I17:K17"/>
    <mergeCell ref="L17:N17"/>
    <mergeCell ref="O17:Q17"/>
    <mergeCell ref="R17:R18"/>
    <mergeCell ref="S17:S18"/>
    <mergeCell ref="T17:W18"/>
    <mergeCell ref="C18:E18"/>
    <mergeCell ref="F18:H18"/>
    <mergeCell ref="I18:K18"/>
    <mergeCell ref="L18:N18"/>
    <mergeCell ref="O18:Q18"/>
    <mergeCell ref="A9:B10"/>
    <mergeCell ref="C9:E9"/>
    <mergeCell ref="F9:H9"/>
    <mergeCell ref="I9:K9"/>
    <mergeCell ref="L9:N9"/>
    <mergeCell ref="O9:Q9"/>
    <mergeCell ref="R9:R10"/>
    <mergeCell ref="S9:S10"/>
    <mergeCell ref="T9:W10"/>
    <mergeCell ref="C10:E10"/>
    <mergeCell ref="F10:H10"/>
    <mergeCell ref="I10:K10"/>
    <mergeCell ref="L10:N10"/>
    <mergeCell ref="O10:Q10"/>
    <mergeCell ref="R1:R2"/>
    <mergeCell ref="S1:S2"/>
    <mergeCell ref="T1:W2"/>
    <mergeCell ref="C2:E2"/>
    <mergeCell ref="F2:H2"/>
    <mergeCell ref="I2:K2"/>
    <mergeCell ref="L2:N2"/>
    <mergeCell ref="O2:Q2"/>
    <mergeCell ref="O1:Q1"/>
    <mergeCell ref="A1:B2"/>
    <mergeCell ref="C1:E1"/>
    <mergeCell ref="F1:H1"/>
    <mergeCell ref="I1:K1"/>
    <mergeCell ref="L1:N1"/>
  </mergeCells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63ED6-1CEA-4665-B99C-AB2CEFEB1D0F}">
  <sheetPr>
    <tabColor theme="5" tint="0.59999389629810485"/>
    <pageSetUpPr fitToPage="1"/>
  </sheetPr>
  <dimension ref="A1:T34"/>
  <sheetViews>
    <sheetView topLeftCell="A3" workbookViewId="0">
      <selection activeCell="P5" sqref="P5"/>
    </sheetView>
  </sheetViews>
  <sheetFormatPr defaultRowHeight="14.4" x14ac:dyDescent="0.3"/>
  <cols>
    <col min="1" max="1" width="5.5546875" style="46" customWidth="1"/>
    <col min="2" max="2" width="20.44140625" style="46" customWidth="1"/>
    <col min="3" max="13" width="5" style="46" customWidth="1"/>
    <col min="14" max="14" width="5.33203125" style="46" customWidth="1"/>
    <col min="15" max="17" width="8" style="46" customWidth="1"/>
    <col min="18" max="18" width="2.33203125" style="46" customWidth="1"/>
    <col min="19" max="19" width="8" style="46" customWidth="1"/>
    <col min="20" max="20" width="10" style="46" customWidth="1"/>
    <col min="21" max="245" width="8.88671875" style="46"/>
    <col min="246" max="246" width="14.5546875" style="46" bestFit="1" customWidth="1"/>
    <col min="247" max="261" width="5" style="46" customWidth="1"/>
    <col min="262" max="270" width="0" style="46" hidden="1" customWidth="1"/>
    <col min="271" max="273" width="8" style="46" customWidth="1"/>
    <col min="274" max="274" width="2.33203125" style="46" customWidth="1"/>
    <col min="275" max="276" width="8" style="46" customWidth="1"/>
    <col min="277" max="501" width="8.88671875" style="46"/>
    <col min="502" max="502" width="14.5546875" style="46" bestFit="1" customWidth="1"/>
    <col min="503" max="517" width="5" style="46" customWidth="1"/>
    <col min="518" max="526" width="0" style="46" hidden="1" customWidth="1"/>
    <col min="527" max="529" width="8" style="46" customWidth="1"/>
    <col min="530" max="530" width="2.33203125" style="46" customWidth="1"/>
    <col min="531" max="532" width="8" style="46" customWidth="1"/>
    <col min="533" max="757" width="8.88671875" style="46"/>
    <col min="758" max="758" width="14.5546875" style="46" bestFit="1" customWidth="1"/>
    <col min="759" max="773" width="5" style="46" customWidth="1"/>
    <col min="774" max="782" width="0" style="46" hidden="1" customWidth="1"/>
    <col min="783" max="785" width="8" style="46" customWidth="1"/>
    <col min="786" max="786" width="2.33203125" style="46" customWidth="1"/>
    <col min="787" max="788" width="8" style="46" customWidth="1"/>
    <col min="789" max="1013" width="8.88671875" style="46"/>
    <col min="1014" max="1014" width="14.5546875" style="46" bestFit="1" customWidth="1"/>
    <col min="1015" max="1029" width="5" style="46" customWidth="1"/>
    <col min="1030" max="1038" width="0" style="46" hidden="1" customWidth="1"/>
    <col min="1039" max="1041" width="8" style="46" customWidth="1"/>
    <col min="1042" max="1042" width="2.33203125" style="46" customWidth="1"/>
    <col min="1043" max="1044" width="8" style="46" customWidth="1"/>
    <col min="1045" max="1269" width="8.88671875" style="46"/>
    <col min="1270" max="1270" width="14.5546875" style="46" bestFit="1" customWidth="1"/>
    <col min="1271" max="1285" width="5" style="46" customWidth="1"/>
    <col min="1286" max="1294" width="0" style="46" hidden="1" customWidth="1"/>
    <col min="1295" max="1297" width="8" style="46" customWidth="1"/>
    <col min="1298" max="1298" width="2.33203125" style="46" customWidth="1"/>
    <col min="1299" max="1300" width="8" style="46" customWidth="1"/>
    <col min="1301" max="1525" width="8.88671875" style="46"/>
    <col min="1526" max="1526" width="14.5546875" style="46" bestFit="1" customWidth="1"/>
    <col min="1527" max="1541" width="5" style="46" customWidth="1"/>
    <col min="1542" max="1550" width="0" style="46" hidden="1" customWidth="1"/>
    <col min="1551" max="1553" width="8" style="46" customWidth="1"/>
    <col min="1554" max="1554" width="2.33203125" style="46" customWidth="1"/>
    <col min="1555" max="1556" width="8" style="46" customWidth="1"/>
    <col min="1557" max="1781" width="8.88671875" style="46"/>
    <col min="1782" max="1782" width="14.5546875" style="46" bestFit="1" customWidth="1"/>
    <col min="1783" max="1797" width="5" style="46" customWidth="1"/>
    <col min="1798" max="1806" width="0" style="46" hidden="1" customWidth="1"/>
    <col min="1807" max="1809" width="8" style="46" customWidth="1"/>
    <col min="1810" max="1810" width="2.33203125" style="46" customWidth="1"/>
    <col min="1811" max="1812" width="8" style="46" customWidth="1"/>
    <col min="1813" max="2037" width="8.88671875" style="46"/>
    <col min="2038" max="2038" width="14.5546875" style="46" bestFit="1" customWidth="1"/>
    <col min="2039" max="2053" width="5" style="46" customWidth="1"/>
    <col min="2054" max="2062" width="0" style="46" hidden="1" customWidth="1"/>
    <col min="2063" max="2065" width="8" style="46" customWidth="1"/>
    <col min="2066" max="2066" width="2.33203125" style="46" customWidth="1"/>
    <col min="2067" max="2068" width="8" style="46" customWidth="1"/>
    <col min="2069" max="2293" width="8.88671875" style="46"/>
    <col min="2294" max="2294" width="14.5546875" style="46" bestFit="1" customWidth="1"/>
    <col min="2295" max="2309" width="5" style="46" customWidth="1"/>
    <col min="2310" max="2318" width="0" style="46" hidden="1" customWidth="1"/>
    <col min="2319" max="2321" width="8" style="46" customWidth="1"/>
    <col min="2322" max="2322" width="2.33203125" style="46" customWidth="1"/>
    <col min="2323" max="2324" width="8" style="46" customWidth="1"/>
    <col min="2325" max="2549" width="8.88671875" style="46"/>
    <col min="2550" max="2550" width="14.5546875" style="46" bestFit="1" customWidth="1"/>
    <col min="2551" max="2565" width="5" style="46" customWidth="1"/>
    <col min="2566" max="2574" width="0" style="46" hidden="1" customWidth="1"/>
    <col min="2575" max="2577" width="8" style="46" customWidth="1"/>
    <col min="2578" max="2578" width="2.33203125" style="46" customWidth="1"/>
    <col min="2579" max="2580" width="8" style="46" customWidth="1"/>
    <col min="2581" max="2805" width="8.88671875" style="46"/>
    <col min="2806" max="2806" width="14.5546875" style="46" bestFit="1" customWidth="1"/>
    <col min="2807" max="2821" width="5" style="46" customWidth="1"/>
    <col min="2822" max="2830" width="0" style="46" hidden="1" customWidth="1"/>
    <col min="2831" max="2833" width="8" style="46" customWidth="1"/>
    <col min="2834" max="2834" width="2.33203125" style="46" customWidth="1"/>
    <col min="2835" max="2836" width="8" style="46" customWidth="1"/>
    <col min="2837" max="3061" width="8.88671875" style="46"/>
    <col min="3062" max="3062" width="14.5546875" style="46" bestFit="1" customWidth="1"/>
    <col min="3063" max="3077" width="5" style="46" customWidth="1"/>
    <col min="3078" max="3086" width="0" style="46" hidden="1" customWidth="1"/>
    <col min="3087" max="3089" width="8" style="46" customWidth="1"/>
    <col min="3090" max="3090" width="2.33203125" style="46" customWidth="1"/>
    <col min="3091" max="3092" width="8" style="46" customWidth="1"/>
    <col min="3093" max="3317" width="8.88671875" style="46"/>
    <col min="3318" max="3318" width="14.5546875" style="46" bestFit="1" customWidth="1"/>
    <col min="3319" max="3333" width="5" style="46" customWidth="1"/>
    <col min="3334" max="3342" width="0" style="46" hidden="1" customWidth="1"/>
    <col min="3343" max="3345" width="8" style="46" customWidth="1"/>
    <col min="3346" max="3346" width="2.33203125" style="46" customWidth="1"/>
    <col min="3347" max="3348" width="8" style="46" customWidth="1"/>
    <col min="3349" max="3573" width="8.88671875" style="46"/>
    <col min="3574" max="3574" width="14.5546875" style="46" bestFit="1" customWidth="1"/>
    <col min="3575" max="3589" width="5" style="46" customWidth="1"/>
    <col min="3590" max="3598" width="0" style="46" hidden="1" customWidth="1"/>
    <col min="3599" max="3601" width="8" style="46" customWidth="1"/>
    <col min="3602" max="3602" width="2.33203125" style="46" customWidth="1"/>
    <col min="3603" max="3604" width="8" style="46" customWidth="1"/>
    <col min="3605" max="3829" width="8.88671875" style="46"/>
    <col min="3830" max="3830" width="14.5546875" style="46" bestFit="1" customWidth="1"/>
    <col min="3831" max="3845" width="5" style="46" customWidth="1"/>
    <col min="3846" max="3854" width="0" style="46" hidden="1" customWidth="1"/>
    <col min="3855" max="3857" width="8" style="46" customWidth="1"/>
    <col min="3858" max="3858" width="2.33203125" style="46" customWidth="1"/>
    <col min="3859" max="3860" width="8" style="46" customWidth="1"/>
    <col min="3861" max="4085" width="8.88671875" style="46"/>
    <col min="4086" max="4086" width="14.5546875" style="46" bestFit="1" customWidth="1"/>
    <col min="4087" max="4101" width="5" style="46" customWidth="1"/>
    <col min="4102" max="4110" width="0" style="46" hidden="1" customWidth="1"/>
    <col min="4111" max="4113" width="8" style="46" customWidth="1"/>
    <col min="4114" max="4114" width="2.33203125" style="46" customWidth="1"/>
    <col min="4115" max="4116" width="8" style="46" customWidth="1"/>
    <col min="4117" max="4341" width="8.88671875" style="46"/>
    <col min="4342" max="4342" width="14.5546875" style="46" bestFit="1" customWidth="1"/>
    <col min="4343" max="4357" width="5" style="46" customWidth="1"/>
    <col min="4358" max="4366" width="0" style="46" hidden="1" customWidth="1"/>
    <col min="4367" max="4369" width="8" style="46" customWidth="1"/>
    <col min="4370" max="4370" width="2.33203125" style="46" customWidth="1"/>
    <col min="4371" max="4372" width="8" style="46" customWidth="1"/>
    <col min="4373" max="4597" width="8.88671875" style="46"/>
    <col min="4598" max="4598" width="14.5546875" style="46" bestFit="1" customWidth="1"/>
    <col min="4599" max="4613" width="5" style="46" customWidth="1"/>
    <col min="4614" max="4622" width="0" style="46" hidden="1" customWidth="1"/>
    <col min="4623" max="4625" width="8" style="46" customWidth="1"/>
    <col min="4626" max="4626" width="2.33203125" style="46" customWidth="1"/>
    <col min="4627" max="4628" width="8" style="46" customWidth="1"/>
    <col min="4629" max="4853" width="8.88671875" style="46"/>
    <col min="4854" max="4854" width="14.5546875" style="46" bestFit="1" customWidth="1"/>
    <col min="4855" max="4869" width="5" style="46" customWidth="1"/>
    <col min="4870" max="4878" width="0" style="46" hidden="1" customWidth="1"/>
    <col min="4879" max="4881" width="8" style="46" customWidth="1"/>
    <col min="4882" max="4882" width="2.33203125" style="46" customWidth="1"/>
    <col min="4883" max="4884" width="8" style="46" customWidth="1"/>
    <col min="4885" max="5109" width="8.88671875" style="46"/>
    <col min="5110" max="5110" width="14.5546875" style="46" bestFit="1" customWidth="1"/>
    <col min="5111" max="5125" width="5" style="46" customWidth="1"/>
    <col min="5126" max="5134" width="0" style="46" hidden="1" customWidth="1"/>
    <col min="5135" max="5137" width="8" style="46" customWidth="1"/>
    <col min="5138" max="5138" width="2.33203125" style="46" customWidth="1"/>
    <col min="5139" max="5140" width="8" style="46" customWidth="1"/>
    <col min="5141" max="5365" width="8.88671875" style="46"/>
    <col min="5366" max="5366" width="14.5546875" style="46" bestFit="1" customWidth="1"/>
    <col min="5367" max="5381" width="5" style="46" customWidth="1"/>
    <col min="5382" max="5390" width="0" style="46" hidden="1" customWidth="1"/>
    <col min="5391" max="5393" width="8" style="46" customWidth="1"/>
    <col min="5394" max="5394" width="2.33203125" style="46" customWidth="1"/>
    <col min="5395" max="5396" width="8" style="46" customWidth="1"/>
    <col min="5397" max="5621" width="8.88671875" style="46"/>
    <col min="5622" max="5622" width="14.5546875" style="46" bestFit="1" customWidth="1"/>
    <col min="5623" max="5637" width="5" style="46" customWidth="1"/>
    <col min="5638" max="5646" width="0" style="46" hidden="1" customWidth="1"/>
    <col min="5647" max="5649" width="8" style="46" customWidth="1"/>
    <col min="5650" max="5650" width="2.33203125" style="46" customWidth="1"/>
    <col min="5651" max="5652" width="8" style="46" customWidth="1"/>
    <col min="5653" max="5877" width="8.88671875" style="46"/>
    <col min="5878" max="5878" width="14.5546875" style="46" bestFit="1" customWidth="1"/>
    <col min="5879" max="5893" width="5" style="46" customWidth="1"/>
    <col min="5894" max="5902" width="0" style="46" hidden="1" customWidth="1"/>
    <col min="5903" max="5905" width="8" style="46" customWidth="1"/>
    <col min="5906" max="5906" width="2.33203125" style="46" customWidth="1"/>
    <col min="5907" max="5908" width="8" style="46" customWidth="1"/>
    <col min="5909" max="6133" width="8.88671875" style="46"/>
    <col min="6134" max="6134" width="14.5546875" style="46" bestFit="1" customWidth="1"/>
    <col min="6135" max="6149" width="5" style="46" customWidth="1"/>
    <col min="6150" max="6158" width="0" style="46" hidden="1" customWidth="1"/>
    <col min="6159" max="6161" width="8" style="46" customWidth="1"/>
    <col min="6162" max="6162" width="2.33203125" style="46" customWidth="1"/>
    <col min="6163" max="6164" width="8" style="46" customWidth="1"/>
    <col min="6165" max="6389" width="8.88671875" style="46"/>
    <col min="6390" max="6390" width="14.5546875" style="46" bestFit="1" customWidth="1"/>
    <col min="6391" max="6405" width="5" style="46" customWidth="1"/>
    <col min="6406" max="6414" width="0" style="46" hidden="1" customWidth="1"/>
    <col min="6415" max="6417" width="8" style="46" customWidth="1"/>
    <col min="6418" max="6418" width="2.33203125" style="46" customWidth="1"/>
    <col min="6419" max="6420" width="8" style="46" customWidth="1"/>
    <col min="6421" max="6645" width="8.88671875" style="46"/>
    <col min="6646" max="6646" width="14.5546875" style="46" bestFit="1" customWidth="1"/>
    <col min="6647" max="6661" width="5" style="46" customWidth="1"/>
    <col min="6662" max="6670" width="0" style="46" hidden="1" customWidth="1"/>
    <col min="6671" max="6673" width="8" style="46" customWidth="1"/>
    <col min="6674" max="6674" width="2.33203125" style="46" customWidth="1"/>
    <col min="6675" max="6676" width="8" style="46" customWidth="1"/>
    <col min="6677" max="6901" width="8.88671875" style="46"/>
    <col min="6902" max="6902" width="14.5546875" style="46" bestFit="1" customWidth="1"/>
    <col min="6903" max="6917" width="5" style="46" customWidth="1"/>
    <col min="6918" max="6926" width="0" style="46" hidden="1" customWidth="1"/>
    <col min="6927" max="6929" width="8" style="46" customWidth="1"/>
    <col min="6930" max="6930" width="2.33203125" style="46" customWidth="1"/>
    <col min="6931" max="6932" width="8" style="46" customWidth="1"/>
    <col min="6933" max="7157" width="8.88671875" style="46"/>
    <col min="7158" max="7158" width="14.5546875" style="46" bestFit="1" customWidth="1"/>
    <col min="7159" max="7173" width="5" style="46" customWidth="1"/>
    <col min="7174" max="7182" width="0" style="46" hidden="1" customWidth="1"/>
    <col min="7183" max="7185" width="8" style="46" customWidth="1"/>
    <col min="7186" max="7186" width="2.33203125" style="46" customWidth="1"/>
    <col min="7187" max="7188" width="8" style="46" customWidth="1"/>
    <col min="7189" max="7413" width="8.88671875" style="46"/>
    <col min="7414" max="7414" width="14.5546875" style="46" bestFit="1" customWidth="1"/>
    <col min="7415" max="7429" width="5" style="46" customWidth="1"/>
    <col min="7430" max="7438" width="0" style="46" hidden="1" customWidth="1"/>
    <col min="7439" max="7441" width="8" style="46" customWidth="1"/>
    <col min="7442" max="7442" width="2.33203125" style="46" customWidth="1"/>
    <col min="7443" max="7444" width="8" style="46" customWidth="1"/>
    <col min="7445" max="7669" width="8.88671875" style="46"/>
    <col min="7670" max="7670" width="14.5546875" style="46" bestFit="1" customWidth="1"/>
    <col min="7671" max="7685" width="5" style="46" customWidth="1"/>
    <col min="7686" max="7694" width="0" style="46" hidden="1" customWidth="1"/>
    <col min="7695" max="7697" width="8" style="46" customWidth="1"/>
    <col min="7698" max="7698" width="2.33203125" style="46" customWidth="1"/>
    <col min="7699" max="7700" width="8" style="46" customWidth="1"/>
    <col min="7701" max="7925" width="8.88671875" style="46"/>
    <col min="7926" max="7926" width="14.5546875" style="46" bestFit="1" customWidth="1"/>
    <col min="7927" max="7941" width="5" style="46" customWidth="1"/>
    <col min="7942" max="7950" width="0" style="46" hidden="1" customWidth="1"/>
    <col min="7951" max="7953" width="8" style="46" customWidth="1"/>
    <col min="7954" max="7954" width="2.33203125" style="46" customWidth="1"/>
    <col min="7955" max="7956" width="8" style="46" customWidth="1"/>
    <col min="7957" max="8181" width="8.88671875" style="46"/>
    <col min="8182" max="8182" width="14.5546875" style="46" bestFit="1" customWidth="1"/>
    <col min="8183" max="8197" width="5" style="46" customWidth="1"/>
    <col min="8198" max="8206" width="0" style="46" hidden="1" customWidth="1"/>
    <col min="8207" max="8209" width="8" style="46" customWidth="1"/>
    <col min="8210" max="8210" width="2.33203125" style="46" customWidth="1"/>
    <col min="8211" max="8212" width="8" style="46" customWidth="1"/>
    <col min="8213" max="8437" width="8.88671875" style="46"/>
    <col min="8438" max="8438" width="14.5546875" style="46" bestFit="1" customWidth="1"/>
    <col min="8439" max="8453" width="5" style="46" customWidth="1"/>
    <col min="8454" max="8462" width="0" style="46" hidden="1" customWidth="1"/>
    <col min="8463" max="8465" width="8" style="46" customWidth="1"/>
    <col min="8466" max="8466" width="2.33203125" style="46" customWidth="1"/>
    <col min="8467" max="8468" width="8" style="46" customWidth="1"/>
    <col min="8469" max="8693" width="8.88671875" style="46"/>
    <col min="8694" max="8694" width="14.5546875" style="46" bestFit="1" customWidth="1"/>
    <col min="8695" max="8709" width="5" style="46" customWidth="1"/>
    <col min="8710" max="8718" width="0" style="46" hidden="1" customWidth="1"/>
    <col min="8719" max="8721" width="8" style="46" customWidth="1"/>
    <col min="8722" max="8722" width="2.33203125" style="46" customWidth="1"/>
    <col min="8723" max="8724" width="8" style="46" customWidth="1"/>
    <col min="8725" max="8949" width="8.88671875" style="46"/>
    <col min="8950" max="8950" width="14.5546875" style="46" bestFit="1" customWidth="1"/>
    <col min="8951" max="8965" width="5" style="46" customWidth="1"/>
    <col min="8966" max="8974" width="0" style="46" hidden="1" customWidth="1"/>
    <col min="8975" max="8977" width="8" style="46" customWidth="1"/>
    <col min="8978" max="8978" width="2.33203125" style="46" customWidth="1"/>
    <col min="8979" max="8980" width="8" style="46" customWidth="1"/>
    <col min="8981" max="9205" width="8.88671875" style="46"/>
    <col min="9206" max="9206" width="14.5546875" style="46" bestFit="1" customWidth="1"/>
    <col min="9207" max="9221" width="5" style="46" customWidth="1"/>
    <col min="9222" max="9230" width="0" style="46" hidden="1" customWidth="1"/>
    <col min="9231" max="9233" width="8" style="46" customWidth="1"/>
    <col min="9234" max="9234" width="2.33203125" style="46" customWidth="1"/>
    <col min="9235" max="9236" width="8" style="46" customWidth="1"/>
    <col min="9237" max="9461" width="8.88671875" style="46"/>
    <col min="9462" max="9462" width="14.5546875" style="46" bestFit="1" customWidth="1"/>
    <col min="9463" max="9477" width="5" style="46" customWidth="1"/>
    <col min="9478" max="9486" width="0" style="46" hidden="1" customWidth="1"/>
    <col min="9487" max="9489" width="8" style="46" customWidth="1"/>
    <col min="9490" max="9490" width="2.33203125" style="46" customWidth="1"/>
    <col min="9491" max="9492" width="8" style="46" customWidth="1"/>
    <col min="9493" max="9717" width="8.88671875" style="46"/>
    <col min="9718" max="9718" width="14.5546875" style="46" bestFit="1" customWidth="1"/>
    <col min="9719" max="9733" width="5" style="46" customWidth="1"/>
    <col min="9734" max="9742" width="0" style="46" hidden="1" customWidth="1"/>
    <col min="9743" max="9745" width="8" style="46" customWidth="1"/>
    <col min="9746" max="9746" width="2.33203125" style="46" customWidth="1"/>
    <col min="9747" max="9748" width="8" style="46" customWidth="1"/>
    <col min="9749" max="9973" width="8.88671875" style="46"/>
    <col min="9974" max="9974" width="14.5546875" style="46" bestFit="1" customWidth="1"/>
    <col min="9975" max="9989" width="5" style="46" customWidth="1"/>
    <col min="9990" max="9998" width="0" style="46" hidden="1" customWidth="1"/>
    <col min="9999" max="10001" width="8" style="46" customWidth="1"/>
    <col min="10002" max="10002" width="2.33203125" style="46" customWidth="1"/>
    <col min="10003" max="10004" width="8" style="46" customWidth="1"/>
    <col min="10005" max="10229" width="8.88671875" style="46"/>
    <col min="10230" max="10230" width="14.5546875" style="46" bestFit="1" customWidth="1"/>
    <col min="10231" max="10245" width="5" style="46" customWidth="1"/>
    <col min="10246" max="10254" width="0" style="46" hidden="1" customWidth="1"/>
    <col min="10255" max="10257" width="8" style="46" customWidth="1"/>
    <col min="10258" max="10258" width="2.33203125" style="46" customWidth="1"/>
    <col min="10259" max="10260" width="8" style="46" customWidth="1"/>
    <col min="10261" max="10485" width="8.88671875" style="46"/>
    <col min="10486" max="10486" width="14.5546875" style="46" bestFit="1" customWidth="1"/>
    <col min="10487" max="10501" width="5" style="46" customWidth="1"/>
    <col min="10502" max="10510" width="0" style="46" hidden="1" customWidth="1"/>
    <col min="10511" max="10513" width="8" style="46" customWidth="1"/>
    <col min="10514" max="10514" width="2.33203125" style="46" customWidth="1"/>
    <col min="10515" max="10516" width="8" style="46" customWidth="1"/>
    <col min="10517" max="10741" width="8.88671875" style="46"/>
    <col min="10742" max="10742" width="14.5546875" style="46" bestFit="1" customWidth="1"/>
    <col min="10743" max="10757" width="5" style="46" customWidth="1"/>
    <col min="10758" max="10766" width="0" style="46" hidden="1" customWidth="1"/>
    <col min="10767" max="10769" width="8" style="46" customWidth="1"/>
    <col min="10770" max="10770" width="2.33203125" style="46" customWidth="1"/>
    <col min="10771" max="10772" width="8" style="46" customWidth="1"/>
    <col min="10773" max="10997" width="8.88671875" style="46"/>
    <col min="10998" max="10998" width="14.5546875" style="46" bestFit="1" customWidth="1"/>
    <col min="10999" max="11013" width="5" style="46" customWidth="1"/>
    <col min="11014" max="11022" width="0" style="46" hidden="1" customWidth="1"/>
    <col min="11023" max="11025" width="8" style="46" customWidth="1"/>
    <col min="11026" max="11026" width="2.33203125" style="46" customWidth="1"/>
    <col min="11027" max="11028" width="8" style="46" customWidth="1"/>
    <col min="11029" max="11253" width="8.88671875" style="46"/>
    <col min="11254" max="11254" width="14.5546875" style="46" bestFit="1" customWidth="1"/>
    <col min="11255" max="11269" width="5" style="46" customWidth="1"/>
    <col min="11270" max="11278" width="0" style="46" hidden="1" customWidth="1"/>
    <col min="11279" max="11281" width="8" style="46" customWidth="1"/>
    <col min="11282" max="11282" width="2.33203125" style="46" customWidth="1"/>
    <col min="11283" max="11284" width="8" style="46" customWidth="1"/>
    <col min="11285" max="11509" width="8.88671875" style="46"/>
    <col min="11510" max="11510" width="14.5546875" style="46" bestFit="1" customWidth="1"/>
    <col min="11511" max="11525" width="5" style="46" customWidth="1"/>
    <col min="11526" max="11534" width="0" style="46" hidden="1" customWidth="1"/>
    <col min="11535" max="11537" width="8" style="46" customWidth="1"/>
    <col min="11538" max="11538" width="2.33203125" style="46" customWidth="1"/>
    <col min="11539" max="11540" width="8" style="46" customWidth="1"/>
    <col min="11541" max="11765" width="8.88671875" style="46"/>
    <col min="11766" max="11766" width="14.5546875" style="46" bestFit="1" customWidth="1"/>
    <col min="11767" max="11781" width="5" style="46" customWidth="1"/>
    <col min="11782" max="11790" width="0" style="46" hidden="1" customWidth="1"/>
    <col min="11791" max="11793" width="8" style="46" customWidth="1"/>
    <col min="11794" max="11794" width="2.33203125" style="46" customWidth="1"/>
    <col min="11795" max="11796" width="8" style="46" customWidth="1"/>
    <col min="11797" max="12021" width="8.88671875" style="46"/>
    <col min="12022" max="12022" width="14.5546875" style="46" bestFit="1" customWidth="1"/>
    <col min="12023" max="12037" width="5" style="46" customWidth="1"/>
    <col min="12038" max="12046" width="0" style="46" hidden="1" customWidth="1"/>
    <col min="12047" max="12049" width="8" style="46" customWidth="1"/>
    <col min="12050" max="12050" width="2.33203125" style="46" customWidth="1"/>
    <col min="12051" max="12052" width="8" style="46" customWidth="1"/>
    <col min="12053" max="12277" width="8.88671875" style="46"/>
    <col min="12278" max="12278" width="14.5546875" style="46" bestFit="1" customWidth="1"/>
    <col min="12279" max="12293" width="5" style="46" customWidth="1"/>
    <col min="12294" max="12302" width="0" style="46" hidden="1" customWidth="1"/>
    <col min="12303" max="12305" width="8" style="46" customWidth="1"/>
    <col min="12306" max="12306" width="2.33203125" style="46" customWidth="1"/>
    <col min="12307" max="12308" width="8" style="46" customWidth="1"/>
    <col min="12309" max="12533" width="8.88671875" style="46"/>
    <col min="12534" max="12534" width="14.5546875" style="46" bestFit="1" customWidth="1"/>
    <col min="12535" max="12549" width="5" style="46" customWidth="1"/>
    <col min="12550" max="12558" width="0" style="46" hidden="1" customWidth="1"/>
    <col min="12559" max="12561" width="8" style="46" customWidth="1"/>
    <col min="12562" max="12562" width="2.33203125" style="46" customWidth="1"/>
    <col min="12563" max="12564" width="8" style="46" customWidth="1"/>
    <col min="12565" max="12789" width="8.88671875" style="46"/>
    <col min="12790" max="12790" width="14.5546875" style="46" bestFit="1" customWidth="1"/>
    <col min="12791" max="12805" width="5" style="46" customWidth="1"/>
    <col min="12806" max="12814" width="0" style="46" hidden="1" customWidth="1"/>
    <col min="12815" max="12817" width="8" style="46" customWidth="1"/>
    <col min="12818" max="12818" width="2.33203125" style="46" customWidth="1"/>
    <col min="12819" max="12820" width="8" style="46" customWidth="1"/>
    <col min="12821" max="13045" width="8.88671875" style="46"/>
    <col min="13046" max="13046" width="14.5546875" style="46" bestFit="1" customWidth="1"/>
    <col min="13047" max="13061" width="5" style="46" customWidth="1"/>
    <col min="13062" max="13070" width="0" style="46" hidden="1" customWidth="1"/>
    <col min="13071" max="13073" width="8" style="46" customWidth="1"/>
    <col min="13074" max="13074" width="2.33203125" style="46" customWidth="1"/>
    <col min="13075" max="13076" width="8" style="46" customWidth="1"/>
    <col min="13077" max="13301" width="8.88671875" style="46"/>
    <col min="13302" max="13302" width="14.5546875" style="46" bestFit="1" customWidth="1"/>
    <col min="13303" max="13317" width="5" style="46" customWidth="1"/>
    <col min="13318" max="13326" width="0" style="46" hidden="1" customWidth="1"/>
    <col min="13327" max="13329" width="8" style="46" customWidth="1"/>
    <col min="13330" max="13330" width="2.33203125" style="46" customWidth="1"/>
    <col min="13331" max="13332" width="8" style="46" customWidth="1"/>
    <col min="13333" max="13557" width="8.88671875" style="46"/>
    <col min="13558" max="13558" width="14.5546875" style="46" bestFit="1" customWidth="1"/>
    <col min="13559" max="13573" width="5" style="46" customWidth="1"/>
    <col min="13574" max="13582" width="0" style="46" hidden="1" customWidth="1"/>
    <col min="13583" max="13585" width="8" style="46" customWidth="1"/>
    <col min="13586" max="13586" width="2.33203125" style="46" customWidth="1"/>
    <col min="13587" max="13588" width="8" style="46" customWidth="1"/>
    <col min="13589" max="13813" width="8.88671875" style="46"/>
    <col min="13814" max="13814" width="14.5546875" style="46" bestFit="1" customWidth="1"/>
    <col min="13815" max="13829" width="5" style="46" customWidth="1"/>
    <col min="13830" max="13838" width="0" style="46" hidden="1" customWidth="1"/>
    <col min="13839" max="13841" width="8" style="46" customWidth="1"/>
    <col min="13842" max="13842" width="2.33203125" style="46" customWidth="1"/>
    <col min="13843" max="13844" width="8" style="46" customWidth="1"/>
    <col min="13845" max="14069" width="8.88671875" style="46"/>
    <col min="14070" max="14070" width="14.5546875" style="46" bestFit="1" customWidth="1"/>
    <col min="14071" max="14085" width="5" style="46" customWidth="1"/>
    <col min="14086" max="14094" width="0" style="46" hidden="1" customWidth="1"/>
    <col min="14095" max="14097" width="8" style="46" customWidth="1"/>
    <col min="14098" max="14098" width="2.33203125" style="46" customWidth="1"/>
    <col min="14099" max="14100" width="8" style="46" customWidth="1"/>
    <col min="14101" max="14325" width="8.88671875" style="46"/>
    <col min="14326" max="14326" width="14.5546875" style="46" bestFit="1" customWidth="1"/>
    <col min="14327" max="14341" width="5" style="46" customWidth="1"/>
    <col min="14342" max="14350" width="0" style="46" hidden="1" customWidth="1"/>
    <col min="14351" max="14353" width="8" style="46" customWidth="1"/>
    <col min="14354" max="14354" width="2.33203125" style="46" customWidth="1"/>
    <col min="14355" max="14356" width="8" style="46" customWidth="1"/>
    <col min="14357" max="14581" width="8.88671875" style="46"/>
    <col min="14582" max="14582" width="14.5546875" style="46" bestFit="1" customWidth="1"/>
    <col min="14583" max="14597" width="5" style="46" customWidth="1"/>
    <col min="14598" max="14606" width="0" style="46" hidden="1" customWidth="1"/>
    <col min="14607" max="14609" width="8" style="46" customWidth="1"/>
    <col min="14610" max="14610" width="2.33203125" style="46" customWidth="1"/>
    <col min="14611" max="14612" width="8" style="46" customWidth="1"/>
    <col min="14613" max="14837" width="8.88671875" style="46"/>
    <col min="14838" max="14838" width="14.5546875" style="46" bestFit="1" customWidth="1"/>
    <col min="14839" max="14853" width="5" style="46" customWidth="1"/>
    <col min="14854" max="14862" width="0" style="46" hidden="1" customWidth="1"/>
    <col min="14863" max="14865" width="8" style="46" customWidth="1"/>
    <col min="14866" max="14866" width="2.33203125" style="46" customWidth="1"/>
    <col min="14867" max="14868" width="8" style="46" customWidth="1"/>
    <col min="14869" max="15093" width="8.88671875" style="46"/>
    <col min="15094" max="15094" width="14.5546875" style="46" bestFit="1" customWidth="1"/>
    <col min="15095" max="15109" width="5" style="46" customWidth="1"/>
    <col min="15110" max="15118" width="0" style="46" hidden="1" customWidth="1"/>
    <col min="15119" max="15121" width="8" style="46" customWidth="1"/>
    <col min="15122" max="15122" width="2.33203125" style="46" customWidth="1"/>
    <col min="15123" max="15124" width="8" style="46" customWidth="1"/>
    <col min="15125" max="15349" width="8.88671875" style="46"/>
    <col min="15350" max="15350" width="14.5546875" style="46" bestFit="1" customWidth="1"/>
    <col min="15351" max="15365" width="5" style="46" customWidth="1"/>
    <col min="15366" max="15374" width="0" style="46" hidden="1" customWidth="1"/>
    <col min="15375" max="15377" width="8" style="46" customWidth="1"/>
    <col min="15378" max="15378" width="2.33203125" style="46" customWidth="1"/>
    <col min="15379" max="15380" width="8" style="46" customWidth="1"/>
    <col min="15381" max="15605" width="8.88671875" style="46"/>
    <col min="15606" max="15606" width="14.5546875" style="46" bestFit="1" customWidth="1"/>
    <col min="15607" max="15621" width="5" style="46" customWidth="1"/>
    <col min="15622" max="15630" width="0" style="46" hidden="1" customWidth="1"/>
    <col min="15631" max="15633" width="8" style="46" customWidth="1"/>
    <col min="15634" max="15634" width="2.33203125" style="46" customWidth="1"/>
    <col min="15635" max="15636" width="8" style="46" customWidth="1"/>
    <col min="15637" max="15861" width="8.88671875" style="46"/>
    <col min="15862" max="15862" width="14.5546875" style="46" bestFit="1" customWidth="1"/>
    <col min="15863" max="15877" width="5" style="46" customWidth="1"/>
    <col min="15878" max="15886" width="0" style="46" hidden="1" customWidth="1"/>
    <col min="15887" max="15889" width="8" style="46" customWidth="1"/>
    <col min="15890" max="15890" width="2.33203125" style="46" customWidth="1"/>
    <col min="15891" max="15892" width="8" style="46" customWidth="1"/>
    <col min="15893" max="16117" width="8.88671875" style="46"/>
    <col min="16118" max="16118" width="14.5546875" style="46" bestFit="1" customWidth="1"/>
    <col min="16119" max="16133" width="5" style="46" customWidth="1"/>
    <col min="16134" max="16142" width="0" style="46" hidden="1" customWidth="1"/>
    <col min="16143" max="16145" width="8" style="46" customWidth="1"/>
    <col min="16146" max="16146" width="2.33203125" style="46" customWidth="1"/>
    <col min="16147" max="16148" width="8" style="46" customWidth="1"/>
    <col min="16149" max="16384" width="8.88671875" style="46"/>
  </cols>
  <sheetData>
    <row r="1" spans="1:20" x14ac:dyDescent="0.3">
      <c r="A1" s="211" t="s">
        <v>68</v>
      </c>
      <c r="B1" s="212"/>
      <c r="C1" s="199" t="s">
        <v>0</v>
      </c>
      <c r="D1" s="200"/>
      <c r="E1" s="201"/>
      <c r="F1" s="199" t="s">
        <v>1</v>
      </c>
      <c r="G1" s="200"/>
      <c r="H1" s="201"/>
      <c r="I1" s="199" t="s">
        <v>2</v>
      </c>
      <c r="J1" s="200"/>
      <c r="K1" s="201"/>
      <c r="L1" s="199" t="s">
        <v>3</v>
      </c>
      <c r="M1" s="200"/>
      <c r="N1" s="201"/>
      <c r="O1" s="202" t="s">
        <v>5</v>
      </c>
      <c r="P1" s="200" t="s">
        <v>6</v>
      </c>
      <c r="Q1" s="200" t="s">
        <v>7</v>
      </c>
      <c r="R1" s="200"/>
      <c r="S1" s="200"/>
      <c r="T1" s="201"/>
    </row>
    <row r="2" spans="1:20" ht="15" thickBot="1" x14ac:dyDescent="0.35">
      <c r="A2" s="213"/>
      <c r="B2" s="214"/>
      <c r="C2" s="206" t="str">
        <f>B3</f>
        <v>Sokol FM A</v>
      </c>
      <c r="D2" s="204"/>
      <c r="E2" s="205"/>
      <c r="F2" s="206" t="str">
        <f>B4</f>
        <v>Sokol FM B</v>
      </c>
      <c r="G2" s="204"/>
      <c r="H2" s="205"/>
      <c r="I2" s="206" t="str">
        <f>B5</f>
        <v>Brušperk C</v>
      </c>
      <c r="J2" s="204"/>
      <c r="K2" s="205"/>
      <c r="L2" s="206" t="str">
        <f>B6</f>
        <v>Red Volley A</v>
      </c>
      <c r="M2" s="204"/>
      <c r="N2" s="205"/>
      <c r="O2" s="203"/>
      <c r="P2" s="204"/>
      <c r="Q2" s="204"/>
      <c r="R2" s="204"/>
      <c r="S2" s="204"/>
      <c r="T2" s="205"/>
    </row>
    <row r="3" spans="1:20" ht="21" x14ac:dyDescent="0.3">
      <c r="A3" s="5" t="s">
        <v>0</v>
      </c>
      <c r="B3" s="6" t="s">
        <v>63</v>
      </c>
      <c r="C3" s="88"/>
      <c r="D3" s="89"/>
      <c r="E3" s="90"/>
      <c r="F3" s="10">
        <v>8</v>
      </c>
      <c r="G3" s="11" t="s">
        <v>8</v>
      </c>
      <c r="H3" s="12">
        <v>11</v>
      </c>
      <c r="I3" s="10">
        <v>6</v>
      </c>
      <c r="J3" s="11" t="s">
        <v>8</v>
      </c>
      <c r="K3" s="12">
        <v>7</v>
      </c>
      <c r="L3" s="10">
        <v>10</v>
      </c>
      <c r="M3" s="11" t="s">
        <v>8</v>
      </c>
      <c r="N3" s="12">
        <v>11</v>
      </c>
      <c r="O3" s="13">
        <f>SUM(IF(C3&gt;E3,1,0),IF(F3&gt;H3,1,0),IF(I3&gt;K3,1,0),IF(L3&gt;N3,1,0))</f>
        <v>0</v>
      </c>
      <c r="P3" s="14">
        <v>4</v>
      </c>
      <c r="Q3" s="11">
        <f>C3+F3+I3+L3</f>
        <v>24</v>
      </c>
      <c r="R3" s="11" t="s">
        <v>8</v>
      </c>
      <c r="S3" s="11">
        <f>E3+H3+K3+N3</f>
        <v>29</v>
      </c>
      <c r="T3" s="12">
        <f>Q3/S3</f>
        <v>0.82758620689655171</v>
      </c>
    </row>
    <row r="4" spans="1:20" ht="21" x14ac:dyDescent="0.3">
      <c r="A4" s="15" t="s">
        <v>1</v>
      </c>
      <c r="B4" s="16" t="s">
        <v>75</v>
      </c>
      <c r="C4" s="17">
        <f>H3</f>
        <v>11</v>
      </c>
      <c r="D4" s="18" t="s">
        <v>8</v>
      </c>
      <c r="E4" s="19">
        <f>F3</f>
        <v>8</v>
      </c>
      <c r="F4" s="65"/>
      <c r="G4" s="66"/>
      <c r="H4" s="67"/>
      <c r="I4" s="23">
        <v>7</v>
      </c>
      <c r="J4" s="24" t="s">
        <v>8</v>
      </c>
      <c r="K4" s="25">
        <v>10</v>
      </c>
      <c r="L4" s="23">
        <v>8</v>
      </c>
      <c r="M4" s="24" t="s">
        <v>8</v>
      </c>
      <c r="N4" s="25">
        <v>5</v>
      </c>
      <c r="O4" s="26">
        <f t="shared" ref="O4:O6" si="0">SUM(IF(C4&gt;E4,1,0),IF(F4&gt;H4,1,0),IF(I4&gt;K4,1,0),IF(L4&gt;N4,1,0))</f>
        <v>2</v>
      </c>
      <c r="P4" s="27">
        <v>2</v>
      </c>
      <c r="Q4" s="24">
        <f t="shared" ref="Q4:Q6" si="1">C4+F4+I4+L4</f>
        <v>26</v>
      </c>
      <c r="R4" s="24" t="s">
        <v>8</v>
      </c>
      <c r="S4" s="24">
        <f t="shared" ref="S4:S6" si="2">E4+H4+K4+N4</f>
        <v>23</v>
      </c>
      <c r="T4" s="25">
        <f t="shared" ref="T4:T6" si="3">Q4/S4</f>
        <v>1.1304347826086956</v>
      </c>
    </row>
    <row r="5" spans="1:20" ht="21" x14ac:dyDescent="0.3">
      <c r="A5" s="15" t="s">
        <v>2</v>
      </c>
      <c r="B5" s="16" t="s">
        <v>57</v>
      </c>
      <c r="C5" s="17">
        <f>K3</f>
        <v>7</v>
      </c>
      <c r="D5" s="18" t="s">
        <v>8</v>
      </c>
      <c r="E5" s="19">
        <f>I3</f>
        <v>6</v>
      </c>
      <c r="F5" s="17">
        <f>K4</f>
        <v>10</v>
      </c>
      <c r="G5" s="18" t="s">
        <v>8</v>
      </c>
      <c r="H5" s="19">
        <f>I4</f>
        <v>7</v>
      </c>
      <c r="I5" s="20"/>
      <c r="J5" s="21"/>
      <c r="K5" s="22"/>
      <c r="L5" s="23">
        <v>8</v>
      </c>
      <c r="M5" s="24" t="s">
        <v>8</v>
      </c>
      <c r="N5" s="25">
        <v>9</v>
      </c>
      <c r="O5" s="26">
        <f t="shared" si="0"/>
        <v>2</v>
      </c>
      <c r="P5" s="27">
        <v>1</v>
      </c>
      <c r="Q5" s="24">
        <f t="shared" si="1"/>
        <v>25</v>
      </c>
      <c r="R5" s="24" t="s">
        <v>8</v>
      </c>
      <c r="S5" s="24">
        <f t="shared" si="2"/>
        <v>22</v>
      </c>
      <c r="T5" s="25">
        <f t="shared" si="3"/>
        <v>1.1363636363636365</v>
      </c>
    </row>
    <row r="6" spans="1:20" ht="21.6" thickBot="1" x14ac:dyDescent="0.35">
      <c r="A6" s="4" t="s">
        <v>3</v>
      </c>
      <c r="B6" s="28" t="s">
        <v>58</v>
      </c>
      <c r="C6" s="29">
        <f>N3</f>
        <v>11</v>
      </c>
      <c r="D6" s="30" t="s">
        <v>8</v>
      </c>
      <c r="E6" s="31">
        <f>L3</f>
        <v>10</v>
      </c>
      <c r="F6" s="29">
        <f>N4</f>
        <v>5</v>
      </c>
      <c r="G6" s="30" t="s">
        <v>8</v>
      </c>
      <c r="H6" s="31">
        <f>L4</f>
        <v>8</v>
      </c>
      <c r="I6" s="29">
        <f>N5</f>
        <v>9</v>
      </c>
      <c r="J6" s="30" t="s">
        <v>8</v>
      </c>
      <c r="K6" s="31">
        <f>L5</f>
        <v>8</v>
      </c>
      <c r="L6" s="32"/>
      <c r="M6" s="33"/>
      <c r="N6" s="34"/>
      <c r="O6" s="35">
        <f t="shared" si="0"/>
        <v>2</v>
      </c>
      <c r="P6" s="36">
        <v>3</v>
      </c>
      <c r="Q6" s="37">
        <f t="shared" si="1"/>
        <v>25</v>
      </c>
      <c r="R6" s="37" t="s">
        <v>8</v>
      </c>
      <c r="S6" s="37">
        <f t="shared" si="2"/>
        <v>26</v>
      </c>
      <c r="T6" s="38">
        <f t="shared" si="3"/>
        <v>0.96153846153846156</v>
      </c>
    </row>
    <row r="7" spans="1:20" ht="15" thickBot="1" x14ac:dyDescent="0.35"/>
    <row r="8" spans="1:20" x14ac:dyDescent="0.3">
      <c r="A8" s="211" t="s">
        <v>69</v>
      </c>
      <c r="B8" s="212"/>
      <c r="C8" s="199" t="s">
        <v>0</v>
      </c>
      <c r="D8" s="200"/>
      <c r="E8" s="201"/>
      <c r="F8" s="199" t="s">
        <v>1</v>
      </c>
      <c r="G8" s="200"/>
      <c r="H8" s="201"/>
      <c r="I8" s="199" t="s">
        <v>2</v>
      </c>
      <c r="J8" s="200"/>
      <c r="K8" s="201"/>
      <c r="L8" s="199" t="s">
        <v>3</v>
      </c>
      <c r="M8" s="200"/>
      <c r="N8" s="201"/>
      <c r="O8" s="202" t="s">
        <v>5</v>
      </c>
      <c r="P8" s="200" t="s">
        <v>6</v>
      </c>
      <c r="Q8" s="200" t="s">
        <v>7</v>
      </c>
      <c r="R8" s="200"/>
      <c r="S8" s="200"/>
      <c r="T8" s="201"/>
    </row>
    <row r="9" spans="1:20" ht="15" thickBot="1" x14ac:dyDescent="0.35">
      <c r="A9" s="213"/>
      <c r="B9" s="214"/>
      <c r="C9" s="206" t="str">
        <f>B10</f>
        <v>Valmez A</v>
      </c>
      <c r="D9" s="204"/>
      <c r="E9" s="205"/>
      <c r="F9" s="206" t="str">
        <f>B11</f>
        <v>Rožnov C</v>
      </c>
      <c r="G9" s="204"/>
      <c r="H9" s="205"/>
      <c r="I9" s="206" t="str">
        <f>B12</f>
        <v>Rožnov B</v>
      </c>
      <c r="J9" s="204"/>
      <c r="K9" s="205"/>
      <c r="L9" s="206" t="str">
        <f>B13</f>
        <v>Brušperk A</v>
      </c>
      <c r="M9" s="204"/>
      <c r="N9" s="205"/>
      <c r="O9" s="203"/>
      <c r="P9" s="204"/>
      <c r="Q9" s="204"/>
      <c r="R9" s="204"/>
      <c r="S9" s="204"/>
      <c r="T9" s="205"/>
    </row>
    <row r="10" spans="1:20" ht="21" x14ac:dyDescent="0.3">
      <c r="A10" s="5" t="s">
        <v>0</v>
      </c>
      <c r="B10" s="6" t="s">
        <v>26</v>
      </c>
      <c r="C10" s="88"/>
      <c r="D10" s="89"/>
      <c r="E10" s="90"/>
      <c r="F10" s="10">
        <v>5</v>
      </c>
      <c r="G10" s="11" t="s">
        <v>8</v>
      </c>
      <c r="H10" s="12">
        <v>10</v>
      </c>
      <c r="I10" s="10">
        <v>1</v>
      </c>
      <c r="J10" s="11" t="s">
        <v>8</v>
      </c>
      <c r="K10" s="12">
        <v>7</v>
      </c>
      <c r="L10" s="10">
        <v>5</v>
      </c>
      <c r="M10" s="11" t="s">
        <v>8</v>
      </c>
      <c r="N10" s="12">
        <v>8</v>
      </c>
      <c r="O10" s="13">
        <f>SUM(IF(C10&gt;E10,1,0),IF(F10&gt;H10,1,0),IF(I10&gt;K10,1,0),IF(L10&gt;N10,1,0))</f>
        <v>0</v>
      </c>
      <c r="P10" s="14">
        <v>8</v>
      </c>
      <c r="Q10" s="11">
        <f>C10+F10+I10+L10</f>
        <v>11</v>
      </c>
      <c r="R10" s="11" t="s">
        <v>8</v>
      </c>
      <c r="S10" s="11">
        <f>E10+H10+K10+N10</f>
        <v>25</v>
      </c>
      <c r="T10" s="12">
        <f>Q10/S10</f>
        <v>0.44</v>
      </c>
    </row>
    <row r="11" spans="1:20" ht="21" x14ac:dyDescent="0.3">
      <c r="A11" s="15" t="s">
        <v>1</v>
      </c>
      <c r="B11" s="16" t="s">
        <v>55</v>
      </c>
      <c r="C11" s="17">
        <f>H10</f>
        <v>10</v>
      </c>
      <c r="D11" s="18" t="s">
        <v>8</v>
      </c>
      <c r="E11" s="19">
        <f>F10</f>
        <v>5</v>
      </c>
      <c r="F11" s="65"/>
      <c r="G11" s="66"/>
      <c r="H11" s="67"/>
      <c r="I11" s="23">
        <v>4</v>
      </c>
      <c r="J11" s="24" t="s">
        <v>8</v>
      </c>
      <c r="K11" s="25">
        <v>7</v>
      </c>
      <c r="L11" s="23">
        <v>5</v>
      </c>
      <c r="M11" s="24" t="s">
        <v>8</v>
      </c>
      <c r="N11" s="25">
        <v>10</v>
      </c>
      <c r="O11" s="26">
        <f>SUM(IF(C11&gt;E11,1,0),IF(F11&gt;H11,1,0),IF(I11&gt;K11,1,0),IF(L11&gt;N11,1,0))</f>
        <v>1</v>
      </c>
      <c r="P11" s="27">
        <v>7</v>
      </c>
      <c r="Q11" s="24">
        <f>C11+F11+I11+L11</f>
        <v>19</v>
      </c>
      <c r="R11" s="24" t="s">
        <v>8</v>
      </c>
      <c r="S11" s="24">
        <f>E11+H11+K11+N11</f>
        <v>22</v>
      </c>
      <c r="T11" s="25">
        <f>Q11/S11</f>
        <v>0.86363636363636365</v>
      </c>
    </row>
    <row r="12" spans="1:20" ht="21" x14ac:dyDescent="0.3">
      <c r="A12" s="15" t="s">
        <v>2</v>
      </c>
      <c r="B12" s="16" t="s">
        <v>36</v>
      </c>
      <c r="C12" s="17">
        <f>K10</f>
        <v>7</v>
      </c>
      <c r="D12" s="18" t="s">
        <v>8</v>
      </c>
      <c r="E12" s="19">
        <f>I10</f>
        <v>1</v>
      </c>
      <c r="F12" s="17">
        <f>K11</f>
        <v>7</v>
      </c>
      <c r="G12" s="18" t="s">
        <v>8</v>
      </c>
      <c r="H12" s="19">
        <f>I11</f>
        <v>4</v>
      </c>
      <c r="I12" s="20"/>
      <c r="J12" s="21"/>
      <c r="K12" s="22"/>
      <c r="L12" s="23">
        <v>6</v>
      </c>
      <c r="M12" s="24" t="s">
        <v>8</v>
      </c>
      <c r="N12" s="25">
        <v>7</v>
      </c>
      <c r="O12" s="26">
        <f>SUM(IF(C12&gt;E12,1,0),IF(F12&gt;H12,1,0),IF(I12&gt;K12,1,0),IF(L12&gt;N12,1,0))</f>
        <v>2</v>
      </c>
      <c r="P12" s="27">
        <v>6</v>
      </c>
      <c r="Q12" s="24">
        <f>C12+F12+I12+L12</f>
        <v>20</v>
      </c>
      <c r="R12" s="24" t="s">
        <v>8</v>
      </c>
      <c r="S12" s="24">
        <f>E12+H12+K12+N12</f>
        <v>12</v>
      </c>
      <c r="T12" s="25">
        <f>Q12/S12</f>
        <v>1.6666666666666667</v>
      </c>
    </row>
    <row r="13" spans="1:20" ht="21.6" thickBot="1" x14ac:dyDescent="0.35">
      <c r="A13" s="4" t="s">
        <v>3</v>
      </c>
      <c r="B13" s="28" t="s">
        <v>10</v>
      </c>
      <c r="C13" s="29">
        <f>N10</f>
        <v>8</v>
      </c>
      <c r="D13" s="30" t="s">
        <v>8</v>
      </c>
      <c r="E13" s="31">
        <f>L10</f>
        <v>5</v>
      </c>
      <c r="F13" s="29">
        <f>N11</f>
        <v>10</v>
      </c>
      <c r="G13" s="30" t="s">
        <v>8</v>
      </c>
      <c r="H13" s="31">
        <f>L11</f>
        <v>5</v>
      </c>
      <c r="I13" s="29">
        <f>N12</f>
        <v>7</v>
      </c>
      <c r="J13" s="30" t="s">
        <v>8</v>
      </c>
      <c r="K13" s="31">
        <f>L12</f>
        <v>6</v>
      </c>
      <c r="L13" s="32"/>
      <c r="M13" s="33"/>
      <c r="N13" s="34"/>
      <c r="O13" s="35">
        <f>SUM(IF(C13&gt;E13,1,0),IF(F13&gt;H13,1,0),IF(I13&gt;K13,1,0),IF(L13&gt;N13,1,0))</f>
        <v>3</v>
      </c>
      <c r="P13" s="36">
        <v>5</v>
      </c>
      <c r="Q13" s="37">
        <f>C13+F13+I13+L13</f>
        <v>25</v>
      </c>
      <c r="R13" s="37" t="s">
        <v>8</v>
      </c>
      <c r="S13" s="37">
        <f>E13+H13+K13+N13</f>
        <v>16</v>
      </c>
      <c r="T13" s="38">
        <f>Q13/S13</f>
        <v>1.5625</v>
      </c>
    </row>
    <row r="14" spans="1:20" ht="15" thickBot="1" x14ac:dyDescent="0.35"/>
    <row r="15" spans="1:20" x14ac:dyDescent="0.3">
      <c r="A15" s="211" t="s">
        <v>70</v>
      </c>
      <c r="B15" s="212"/>
      <c r="C15" s="199" t="s">
        <v>0</v>
      </c>
      <c r="D15" s="200"/>
      <c r="E15" s="201"/>
      <c r="F15" s="199" t="s">
        <v>1</v>
      </c>
      <c r="G15" s="200"/>
      <c r="H15" s="201"/>
      <c r="I15" s="199" t="s">
        <v>2</v>
      </c>
      <c r="J15" s="200"/>
      <c r="K15" s="201"/>
      <c r="L15" s="199" t="s">
        <v>3</v>
      </c>
      <c r="M15" s="200"/>
      <c r="N15" s="201"/>
      <c r="O15" s="202" t="s">
        <v>5</v>
      </c>
      <c r="P15" s="200" t="s">
        <v>6</v>
      </c>
      <c r="Q15" s="200" t="s">
        <v>7</v>
      </c>
      <c r="R15" s="200"/>
      <c r="S15" s="200"/>
      <c r="T15" s="201"/>
    </row>
    <row r="16" spans="1:20" ht="15" thickBot="1" x14ac:dyDescent="0.35">
      <c r="A16" s="213"/>
      <c r="B16" s="214"/>
      <c r="C16" s="206" t="str">
        <f>B17</f>
        <v>Střítěž A</v>
      </c>
      <c r="D16" s="204"/>
      <c r="E16" s="205"/>
      <c r="F16" s="206" t="str">
        <f>B18</f>
        <v>Kozlovice A</v>
      </c>
      <c r="G16" s="204"/>
      <c r="H16" s="205"/>
      <c r="I16" s="206" t="str">
        <f>B19</f>
        <v>Raškovice A</v>
      </c>
      <c r="J16" s="204"/>
      <c r="K16" s="205"/>
      <c r="L16" s="206" t="str">
        <f>B20</f>
        <v>TJ Sokol FM D</v>
      </c>
      <c r="M16" s="204"/>
      <c r="N16" s="205"/>
      <c r="O16" s="203"/>
      <c r="P16" s="204"/>
      <c r="Q16" s="204"/>
      <c r="R16" s="204"/>
      <c r="S16" s="204"/>
      <c r="T16" s="205"/>
    </row>
    <row r="17" spans="1:20" ht="21" x14ac:dyDescent="0.3">
      <c r="A17" s="5" t="s">
        <v>0</v>
      </c>
      <c r="B17" s="6" t="s">
        <v>32</v>
      </c>
      <c r="C17" s="88"/>
      <c r="D17" s="89"/>
      <c r="E17" s="90"/>
      <c r="F17" s="10">
        <v>5</v>
      </c>
      <c r="G17" s="11" t="s">
        <v>8</v>
      </c>
      <c r="H17" s="12">
        <v>14</v>
      </c>
      <c r="I17" s="10">
        <v>7</v>
      </c>
      <c r="J17" s="11" t="s">
        <v>8</v>
      </c>
      <c r="K17" s="12">
        <v>4</v>
      </c>
      <c r="L17" s="10">
        <v>7</v>
      </c>
      <c r="M17" s="11" t="s">
        <v>8</v>
      </c>
      <c r="N17" s="12">
        <v>6</v>
      </c>
      <c r="O17" s="13">
        <f>SUM(IF(C17&gt;E17,1,0),IF(F17&gt;H17,1,0),IF(I17&gt;K17,1,0),IF(L17&gt;N17,1,0))</f>
        <v>2</v>
      </c>
      <c r="P17" s="14">
        <v>10</v>
      </c>
      <c r="Q17" s="11">
        <f>C17+F17+I17+L17</f>
        <v>19</v>
      </c>
      <c r="R17" s="11" t="s">
        <v>8</v>
      </c>
      <c r="S17" s="11">
        <f>E17+H17+K17+N17</f>
        <v>24</v>
      </c>
      <c r="T17" s="12">
        <f>Q17/S17</f>
        <v>0.79166666666666663</v>
      </c>
    </row>
    <row r="18" spans="1:20" ht="21" x14ac:dyDescent="0.3">
      <c r="A18" s="15" t="s">
        <v>1</v>
      </c>
      <c r="B18" s="16" t="s">
        <v>13</v>
      </c>
      <c r="C18" s="17">
        <f>H17</f>
        <v>14</v>
      </c>
      <c r="D18" s="18" t="s">
        <v>8</v>
      </c>
      <c r="E18" s="19">
        <f>F17</f>
        <v>5</v>
      </c>
      <c r="F18" s="65"/>
      <c r="G18" s="66"/>
      <c r="H18" s="67"/>
      <c r="I18" s="23">
        <v>6</v>
      </c>
      <c r="J18" s="24" t="s">
        <v>8</v>
      </c>
      <c r="K18" s="25">
        <v>7</v>
      </c>
      <c r="L18" s="23">
        <v>7</v>
      </c>
      <c r="M18" s="24" t="s">
        <v>8</v>
      </c>
      <c r="N18" s="25">
        <v>10</v>
      </c>
      <c r="O18" s="26">
        <f>SUM(IF(C18&gt;E18,1,0),IF(F18&gt;H18,1,0),IF(I18&gt;K18,1,0),IF(L18&gt;N18,1,0))</f>
        <v>1</v>
      </c>
      <c r="P18" s="27">
        <v>11</v>
      </c>
      <c r="Q18" s="24">
        <f>C18+F18+I18+L18</f>
        <v>27</v>
      </c>
      <c r="R18" s="24" t="s">
        <v>8</v>
      </c>
      <c r="S18" s="24">
        <f>E18+H18+K18+N18</f>
        <v>22</v>
      </c>
      <c r="T18" s="25">
        <f>Q18/S18</f>
        <v>1.2272727272727273</v>
      </c>
    </row>
    <row r="19" spans="1:20" ht="21" x14ac:dyDescent="0.3">
      <c r="A19" s="15" t="s">
        <v>2</v>
      </c>
      <c r="B19" s="16" t="s">
        <v>19</v>
      </c>
      <c r="C19" s="17">
        <f>K17</f>
        <v>4</v>
      </c>
      <c r="D19" s="18" t="s">
        <v>8</v>
      </c>
      <c r="E19" s="19">
        <f>I17</f>
        <v>7</v>
      </c>
      <c r="F19" s="17">
        <f>K18</f>
        <v>7</v>
      </c>
      <c r="G19" s="18" t="s">
        <v>8</v>
      </c>
      <c r="H19" s="19">
        <f>I18</f>
        <v>6</v>
      </c>
      <c r="I19" s="20"/>
      <c r="J19" s="21"/>
      <c r="K19" s="22"/>
      <c r="L19" s="23">
        <v>5</v>
      </c>
      <c r="M19" s="24" t="s">
        <v>8</v>
      </c>
      <c r="N19" s="25">
        <v>9</v>
      </c>
      <c r="O19" s="26">
        <f>SUM(IF(C19&gt;E19,1,0),IF(F19&gt;H19,1,0),IF(I19&gt;K19,1,0),IF(L19&gt;N19,1,0))</f>
        <v>1</v>
      </c>
      <c r="P19" s="27">
        <v>12</v>
      </c>
      <c r="Q19" s="24">
        <f>C19+F19+I19+L19</f>
        <v>16</v>
      </c>
      <c r="R19" s="24" t="s">
        <v>8</v>
      </c>
      <c r="S19" s="24">
        <f>E19+H19+K19+N19</f>
        <v>22</v>
      </c>
      <c r="T19" s="25">
        <f>Q19/S19</f>
        <v>0.72727272727272729</v>
      </c>
    </row>
    <row r="20" spans="1:20" ht="21.6" thickBot="1" x14ac:dyDescent="0.35">
      <c r="A20" s="4" t="s">
        <v>3</v>
      </c>
      <c r="B20" s="28" t="s">
        <v>45</v>
      </c>
      <c r="C20" s="29">
        <f>N17</f>
        <v>6</v>
      </c>
      <c r="D20" s="30" t="s">
        <v>8</v>
      </c>
      <c r="E20" s="31">
        <f>L17</f>
        <v>7</v>
      </c>
      <c r="F20" s="29">
        <f>N18</f>
        <v>10</v>
      </c>
      <c r="G20" s="30" t="s">
        <v>8</v>
      </c>
      <c r="H20" s="31">
        <f>L18</f>
        <v>7</v>
      </c>
      <c r="I20" s="29">
        <f>N19</f>
        <v>9</v>
      </c>
      <c r="J20" s="30" t="s">
        <v>8</v>
      </c>
      <c r="K20" s="31">
        <f>L19</f>
        <v>5</v>
      </c>
      <c r="L20" s="32"/>
      <c r="M20" s="33"/>
      <c r="N20" s="34"/>
      <c r="O20" s="35">
        <f>SUM(IF(C20&gt;E20,1,0),IF(F20&gt;H20,1,0),IF(I20&gt;K20,1,0),IF(L20&gt;N20,1,0))</f>
        <v>2</v>
      </c>
      <c r="P20" s="36">
        <v>9</v>
      </c>
      <c r="Q20" s="37">
        <f>C20+F20+I20+L20</f>
        <v>25</v>
      </c>
      <c r="R20" s="37" t="s">
        <v>8</v>
      </c>
      <c r="S20" s="37">
        <f>E20+H20+K20+N20</f>
        <v>19</v>
      </c>
      <c r="T20" s="38">
        <f>Q20/S20</f>
        <v>1.3157894736842106</v>
      </c>
    </row>
    <row r="21" spans="1:20" ht="15" thickBot="1" x14ac:dyDescent="0.35"/>
    <row r="22" spans="1:20" x14ac:dyDescent="0.3">
      <c r="A22" s="211" t="s">
        <v>71</v>
      </c>
      <c r="B22" s="212"/>
      <c r="C22" s="199" t="s">
        <v>0</v>
      </c>
      <c r="D22" s="200"/>
      <c r="E22" s="201"/>
      <c r="F22" s="199" t="s">
        <v>1</v>
      </c>
      <c r="G22" s="200"/>
      <c r="H22" s="201"/>
      <c r="I22" s="199" t="s">
        <v>2</v>
      </c>
      <c r="J22" s="200"/>
      <c r="K22" s="201"/>
      <c r="L22" s="199" t="s">
        <v>3</v>
      </c>
      <c r="M22" s="200"/>
      <c r="N22" s="201"/>
      <c r="O22" s="202" t="s">
        <v>5</v>
      </c>
      <c r="P22" s="200" t="s">
        <v>6</v>
      </c>
      <c r="Q22" s="200" t="s">
        <v>7</v>
      </c>
      <c r="R22" s="200"/>
      <c r="S22" s="200"/>
      <c r="T22" s="201"/>
    </row>
    <row r="23" spans="1:20" ht="15" thickBot="1" x14ac:dyDescent="0.35">
      <c r="A23" s="213"/>
      <c r="B23" s="214"/>
      <c r="C23" s="206" t="str">
        <f>B24</f>
        <v>Metylovice A</v>
      </c>
      <c r="D23" s="204"/>
      <c r="E23" s="205"/>
      <c r="F23" s="206" t="str">
        <f>B25</f>
        <v>TJ Sokol FM C</v>
      </c>
      <c r="G23" s="204"/>
      <c r="H23" s="205"/>
      <c r="I23" s="206" t="str">
        <f>B26</f>
        <v>Baška C</v>
      </c>
      <c r="J23" s="204"/>
      <c r="K23" s="205"/>
      <c r="L23" s="206" t="str">
        <f>B27</f>
        <v>Rožnov A</v>
      </c>
      <c r="M23" s="204"/>
      <c r="N23" s="205"/>
      <c r="O23" s="203"/>
      <c r="P23" s="204"/>
      <c r="Q23" s="204"/>
      <c r="R23" s="204"/>
      <c r="S23" s="204"/>
      <c r="T23" s="205"/>
    </row>
    <row r="24" spans="1:20" ht="21" x14ac:dyDescent="0.3">
      <c r="A24" s="5" t="s">
        <v>0</v>
      </c>
      <c r="B24" s="6" t="s">
        <v>14</v>
      </c>
      <c r="C24" s="88"/>
      <c r="D24" s="89"/>
      <c r="E24" s="90"/>
      <c r="F24" s="10">
        <v>8</v>
      </c>
      <c r="G24" s="11" t="s">
        <v>8</v>
      </c>
      <c r="H24" s="12">
        <v>14</v>
      </c>
      <c r="I24" s="10">
        <v>12</v>
      </c>
      <c r="J24" s="11" t="s">
        <v>8</v>
      </c>
      <c r="K24" s="12">
        <v>8</v>
      </c>
      <c r="L24" s="10">
        <v>5</v>
      </c>
      <c r="M24" s="11" t="s">
        <v>8</v>
      </c>
      <c r="N24" s="12">
        <v>10</v>
      </c>
      <c r="O24" s="13">
        <f>SUM(IF(C24&gt;E24,1,0),IF(F24&gt;H24,1,0),IF(I24&gt;K24,1,0),IF(L24&gt;N24,1,0))</f>
        <v>1</v>
      </c>
      <c r="P24" s="14">
        <v>16</v>
      </c>
      <c r="Q24" s="11">
        <f>C24+F24+I24+L24</f>
        <v>25</v>
      </c>
      <c r="R24" s="11" t="s">
        <v>8</v>
      </c>
      <c r="S24" s="11">
        <f>E24+H24+K24+N24</f>
        <v>32</v>
      </c>
      <c r="T24" s="12">
        <f>Q24/S24</f>
        <v>0.78125</v>
      </c>
    </row>
    <row r="25" spans="1:20" ht="21" x14ac:dyDescent="0.3">
      <c r="A25" s="15" t="s">
        <v>1</v>
      </c>
      <c r="B25" s="16" t="s">
        <v>40</v>
      </c>
      <c r="C25" s="17">
        <f>H24</f>
        <v>14</v>
      </c>
      <c r="D25" s="18" t="s">
        <v>8</v>
      </c>
      <c r="E25" s="19">
        <f>F24</f>
        <v>8</v>
      </c>
      <c r="F25" s="65"/>
      <c r="G25" s="66"/>
      <c r="H25" s="67"/>
      <c r="I25" s="23">
        <v>12</v>
      </c>
      <c r="J25" s="24" t="s">
        <v>8</v>
      </c>
      <c r="K25" s="25">
        <v>8</v>
      </c>
      <c r="L25" s="23">
        <v>7</v>
      </c>
      <c r="M25" s="24" t="s">
        <v>8</v>
      </c>
      <c r="N25" s="25">
        <v>11</v>
      </c>
      <c r="O25" s="26">
        <f>SUM(IF(C25&gt;E25,1,0),IF(F25&gt;H25,1,0),IF(I25&gt;K25,1,0),IF(L25&gt;N25,1,0))</f>
        <v>2</v>
      </c>
      <c r="P25" s="27">
        <v>13</v>
      </c>
      <c r="Q25" s="24">
        <f>C25+F25+I25+L25</f>
        <v>33</v>
      </c>
      <c r="R25" s="24" t="s">
        <v>8</v>
      </c>
      <c r="S25" s="24">
        <f>E25+H25+K25+N25</f>
        <v>27</v>
      </c>
      <c r="T25" s="25">
        <f>Q25/S25</f>
        <v>1.2222222222222223</v>
      </c>
    </row>
    <row r="26" spans="1:20" ht="21" x14ac:dyDescent="0.3">
      <c r="A26" s="15" t="s">
        <v>2</v>
      </c>
      <c r="B26" s="16" t="s">
        <v>54</v>
      </c>
      <c r="C26" s="17">
        <f>K24</f>
        <v>8</v>
      </c>
      <c r="D26" s="18" t="s">
        <v>8</v>
      </c>
      <c r="E26" s="19">
        <f>I24</f>
        <v>12</v>
      </c>
      <c r="F26" s="17">
        <f>K25</f>
        <v>8</v>
      </c>
      <c r="G26" s="18" t="s">
        <v>8</v>
      </c>
      <c r="H26" s="19">
        <f>I25</f>
        <v>12</v>
      </c>
      <c r="I26" s="20"/>
      <c r="J26" s="21"/>
      <c r="K26" s="22"/>
      <c r="L26" s="23">
        <v>16</v>
      </c>
      <c r="M26" s="24" t="s">
        <v>8</v>
      </c>
      <c r="N26" s="25">
        <v>2</v>
      </c>
      <c r="O26" s="26">
        <f>SUM(IF(C26&gt;E26,1,0),IF(F26&gt;H26,1,0),IF(I26&gt;K26,1,0),IF(L26&gt;N26,1,0))</f>
        <v>1</v>
      </c>
      <c r="P26" s="27">
        <v>15</v>
      </c>
      <c r="Q26" s="24">
        <f>C26+F26+I26+L26</f>
        <v>32</v>
      </c>
      <c r="R26" s="24" t="s">
        <v>8</v>
      </c>
      <c r="S26" s="24">
        <f>E26+H26+K26+N26</f>
        <v>26</v>
      </c>
      <c r="T26" s="25">
        <f>Q26/S26</f>
        <v>1.2307692307692308</v>
      </c>
    </row>
    <row r="27" spans="1:20" ht="21.6" thickBot="1" x14ac:dyDescent="0.35">
      <c r="A27" s="4" t="s">
        <v>3</v>
      </c>
      <c r="B27" s="28" t="s">
        <v>33</v>
      </c>
      <c r="C27" s="29">
        <f>N24</f>
        <v>10</v>
      </c>
      <c r="D27" s="30" t="s">
        <v>8</v>
      </c>
      <c r="E27" s="31">
        <f>L24</f>
        <v>5</v>
      </c>
      <c r="F27" s="29">
        <f>N25</f>
        <v>11</v>
      </c>
      <c r="G27" s="30" t="s">
        <v>8</v>
      </c>
      <c r="H27" s="31">
        <f>L25</f>
        <v>7</v>
      </c>
      <c r="I27" s="29">
        <f>N26</f>
        <v>2</v>
      </c>
      <c r="J27" s="30" t="s">
        <v>8</v>
      </c>
      <c r="K27" s="31">
        <f>L26</f>
        <v>16</v>
      </c>
      <c r="L27" s="32"/>
      <c r="M27" s="33"/>
      <c r="N27" s="34"/>
      <c r="O27" s="35">
        <f>SUM(IF(C27&gt;E27,1,0),IF(F27&gt;H27,1,0),IF(I27&gt;K27,1,0),IF(L27&gt;N27,1,0))</f>
        <v>2</v>
      </c>
      <c r="P27" s="36">
        <v>14</v>
      </c>
      <c r="Q27" s="37">
        <f>C27+F27+I27+L27</f>
        <v>23</v>
      </c>
      <c r="R27" s="37" t="s">
        <v>8</v>
      </c>
      <c r="S27" s="37">
        <f>E27+H27+K27+N27</f>
        <v>28</v>
      </c>
      <c r="T27" s="38">
        <f>Q27/S27</f>
        <v>0.8214285714285714</v>
      </c>
    </row>
    <row r="28" spans="1:20" ht="15" thickBot="1" x14ac:dyDescent="0.35"/>
    <row r="29" spans="1:20" x14ac:dyDescent="0.3">
      <c r="A29" s="211" t="s">
        <v>72</v>
      </c>
      <c r="B29" s="212"/>
      <c r="C29" s="199" t="s">
        <v>0</v>
      </c>
      <c r="D29" s="200"/>
      <c r="E29" s="201"/>
      <c r="F29" s="199" t="s">
        <v>1</v>
      </c>
      <c r="G29" s="200"/>
      <c r="H29" s="201"/>
      <c r="I29" s="199" t="s">
        <v>2</v>
      </c>
      <c r="J29" s="200"/>
      <c r="K29" s="201"/>
      <c r="L29" s="199" t="s">
        <v>3</v>
      </c>
      <c r="M29" s="200"/>
      <c r="N29" s="201"/>
      <c r="O29" s="202" t="s">
        <v>5</v>
      </c>
      <c r="P29" s="200" t="s">
        <v>6</v>
      </c>
      <c r="Q29" s="200" t="s">
        <v>7</v>
      </c>
      <c r="R29" s="200"/>
      <c r="S29" s="200"/>
      <c r="T29" s="201"/>
    </row>
    <row r="30" spans="1:20" ht="15" thickBot="1" x14ac:dyDescent="0.35">
      <c r="A30" s="213"/>
      <c r="B30" s="214"/>
      <c r="C30" s="206" t="str">
        <f>B31</f>
        <v>Frenštát A</v>
      </c>
      <c r="D30" s="204"/>
      <c r="E30" s="205"/>
      <c r="F30" s="206" t="str">
        <f>B32</f>
        <v>Střítěž B</v>
      </c>
      <c r="G30" s="204"/>
      <c r="H30" s="205"/>
      <c r="I30" s="206" t="str">
        <f>B33</f>
        <v>5.ZŠ A</v>
      </c>
      <c r="J30" s="204"/>
      <c r="K30" s="205"/>
      <c r="L30" s="206" t="str">
        <f>B34</f>
        <v>Hnojník A</v>
      </c>
      <c r="M30" s="204"/>
      <c r="N30" s="205"/>
      <c r="O30" s="203"/>
      <c r="P30" s="204"/>
      <c r="Q30" s="204"/>
      <c r="R30" s="204"/>
      <c r="S30" s="204"/>
      <c r="T30" s="205"/>
    </row>
    <row r="31" spans="1:20" ht="21" x14ac:dyDescent="0.3">
      <c r="A31" s="5" t="s">
        <v>0</v>
      </c>
      <c r="B31" s="6" t="s">
        <v>28</v>
      </c>
      <c r="C31" s="88"/>
      <c r="D31" s="89"/>
      <c r="E31" s="90"/>
      <c r="F31" s="10">
        <v>8</v>
      </c>
      <c r="G31" s="11" t="s">
        <v>8</v>
      </c>
      <c r="H31" s="12">
        <v>10</v>
      </c>
      <c r="I31" s="10">
        <v>10</v>
      </c>
      <c r="J31" s="11" t="s">
        <v>8</v>
      </c>
      <c r="K31" s="12">
        <v>8</v>
      </c>
      <c r="L31" s="10">
        <v>6</v>
      </c>
      <c r="M31" s="11" t="s">
        <v>8</v>
      </c>
      <c r="N31" s="12">
        <v>13</v>
      </c>
      <c r="O31" s="13">
        <f>SUM(IF(C31&gt;E31,1,0),IF(F31&gt;H31,1,0),IF(I31&gt;K31,1,0),IF(L31&gt;N31,1,0))</f>
        <v>1</v>
      </c>
      <c r="P31" s="14">
        <v>19</v>
      </c>
      <c r="Q31" s="11">
        <f>C31+F31+I31+L31</f>
        <v>24</v>
      </c>
      <c r="R31" s="11" t="s">
        <v>8</v>
      </c>
      <c r="S31" s="11">
        <f>E31+H31+K31+N31</f>
        <v>31</v>
      </c>
      <c r="T31" s="12">
        <f>Q31/S31</f>
        <v>0.77419354838709675</v>
      </c>
    </row>
    <row r="32" spans="1:20" ht="21" x14ac:dyDescent="0.3">
      <c r="A32" s="15" t="s">
        <v>1</v>
      </c>
      <c r="B32" s="16" t="s">
        <v>38</v>
      </c>
      <c r="C32" s="17">
        <f>H31</f>
        <v>10</v>
      </c>
      <c r="D32" s="18" t="s">
        <v>8</v>
      </c>
      <c r="E32" s="19">
        <f>F31</f>
        <v>8</v>
      </c>
      <c r="F32" s="65"/>
      <c r="G32" s="66"/>
      <c r="H32" s="67"/>
      <c r="I32" s="23">
        <v>12</v>
      </c>
      <c r="J32" s="24" t="s">
        <v>8</v>
      </c>
      <c r="K32" s="25">
        <v>5</v>
      </c>
      <c r="L32" s="23">
        <v>13</v>
      </c>
      <c r="M32" s="24" t="s">
        <v>8</v>
      </c>
      <c r="N32" s="25">
        <v>5</v>
      </c>
      <c r="O32" s="26">
        <f>SUM(IF(C32&gt;E32,1,0),IF(F32&gt;H32,1,0),IF(I32&gt;K32,1,0),IF(L32&gt;N32,1,0))</f>
        <v>3</v>
      </c>
      <c r="P32" s="27">
        <v>17</v>
      </c>
      <c r="Q32" s="24">
        <f>C32+F32+I32+L32</f>
        <v>35</v>
      </c>
      <c r="R32" s="24" t="s">
        <v>8</v>
      </c>
      <c r="S32" s="24">
        <f>E32+H32+K32+N32</f>
        <v>18</v>
      </c>
      <c r="T32" s="25">
        <f>Q32/S32</f>
        <v>1.9444444444444444</v>
      </c>
    </row>
    <row r="33" spans="1:20" ht="21" x14ac:dyDescent="0.3">
      <c r="A33" s="15" t="s">
        <v>2</v>
      </c>
      <c r="B33" s="16" t="s">
        <v>56</v>
      </c>
      <c r="C33" s="17">
        <f>K31</f>
        <v>8</v>
      </c>
      <c r="D33" s="18" t="s">
        <v>8</v>
      </c>
      <c r="E33" s="19">
        <f>I31</f>
        <v>10</v>
      </c>
      <c r="F33" s="17">
        <f>K32</f>
        <v>5</v>
      </c>
      <c r="G33" s="18" t="s">
        <v>8</v>
      </c>
      <c r="H33" s="19">
        <f>I32</f>
        <v>12</v>
      </c>
      <c r="I33" s="20"/>
      <c r="J33" s="21"/>
      <c r="K33" s="22"/>
      <c r="L33" s="23">
        <v>3</v>
      </c>
      <c r="M33" s="24" t="s">
        <v>8</v>
      </c>
      <c r="N33" s="25">
        <v>7</v>
      </c>
      <c r="O33" s="26">
        <f>SUM(IF(C33&gt;E33,1,0),IF(F33&gt;H33,1,0),IF(I33&gt;K33,1,0),IF(L33&gt;N33,1,0))</f>
        <v>0</v>
      </c>
      <c r="P33" s="27">
        <v>20</v>
      </c>
      <c r="Q33" s="24">
        <f>C33+F33+I33+L33</f>
        <v>16</v>
      </c>
      <c r="R33" s="24" t="s">
        <v>8</v>
      </c>
      <c r="S33" s="24">
        <f>E33+H33+K33+N33</f>
        <v>29</v>
      </c>
      <c r="T33" s="25">
        <f>Q33/S33</f>
        <v>0.55172413793103448</v>
      </c>
    </row>
    <row r="34" spans="1:20" ht="21.6" thickBot="1" x14ac:dyDescent="0.35">
      <c r="A34" s="4" t="s">
        <v>3</v>
      </c>
      <c r="B34" s="28" t="s">
        <v>12</v>
      </c>
      <c r="C34" s="29">
        <f>N31</f>
        <v>13</v>
      </c>
      <c r="D34" s="30" t="s">
        <v>8</v>
      </c>
      <c r="E34" s="31">
        <f>L31</f>
        <v>6</v>
      </c>
      <c r="F34" s="29">
        <f>N32</f>
        <v>5</v>
      </c>
      <c r="G34" s="30" t="s">
        <v>8</v>
      </c>
      <c r="H34" s="31">
        <f>L32</f>
        <v>13</v>
      </c>
      <c r="I34" s="29">
        <f>N33</f>
        <v>7</v>
      </c>
      <c r="J34" s="30" t="s">
        <v>8</v>
      </c>
      <c r="K34" s="31">
        <f>L33</f>
        <v>3</v>
      </c>
      <c r="L34" s="32"/>
      <c r="M34" s="33"/>
      <c r="N34" s="34"/>
      <c r="O34" s="35">
        <f>SUM(IF(C34&gt;E34,1,0),IF(F34&gt;H34,1,0),IF(I34&gt;K34,1,0),IF(L34&gt;N34,1,0))</f>
        <v>2</v>
      </c>
      <c r="P34" s="36">
        <v>18</v>
      </c>
      <c r="Q34" s="37">
        <f>C34+F34+I34+L34</f>
        <v>25</v>
      </c>
      <c r="R34" s="37" t="s">
        <v>8</v>
      </c>
      <c r="S34" s="37">
        <f>E34+H34+K34+N34</f>
        <v>22</v>
      </c>
      <c r="T34" s="38">
        <f>Q34/S34</f>
        <v>1.1363636363636365</v>
      </c>
    </row>
  </sheetData>
  <mergeCells count="60">
    <mergeCell ref="A29:B30"/>
    <mergeCell ref="C29:E29"/>
    <mergeCell ref="F29:H29"/>
    <mergeCell ref="I29:K29"/>
    <mergeCell ref="L29:N29"/>
    <mergeCell ref="O29:O30"/>
    <mergeCell ref="P29:P30"/>
    <mergeCell ref="Q29:T30"/>
    <mergeCell ref="C30:E30"/>
    <mergeCell ref="F30:H30"/>
    <mergeCell ref="I30:K30"/>
    <mergeCell ref="L30:N30"/>
    <mergeCell ref="A22:B23"/>
    <mergeCell ref="C22:E22"/>
    <mergeCell ref="F22:H22"/>
    <mergeCell ref="I22:K22"/>
    <mergeCell ref="L22:N22"/>
    <mergeCell ref="O22:O23"/>
    <mergeCell ref="P22:P23"/>
    <mergeCell ref="Q22:T23"/>
    <mergeCell ref="C23:E23"/>
    <mergeCell ref="F23:H23"/>
    <mergeCell ref="I23:K23"/>
    <mergeCell ref="L23:N23"/>
    <mergeCell ref="A15:B16"/>
    <mergeCell ref="C15:E15"/>
    <mergeCell ref="F15:H15"/>
    <mergeCell ref="I15:K15"/>
    <mergeCell ref="L15:N15"/>
    <mergeCell ref="O15:O16"/>
    <mergeCell ref="P15:P16"/>
    <mergeCell ref="Q15:T16"/>
    <mergeCell ref="C16:E16"/>
    <mergeCell ref="F16:H16"/>
    <mergeCell ref="I16:K16"/>
    <mergeCell ref="L16:N16"/>
    <mergeCell ref="A8:B9"/>
    <mergeCell ref="C8:E8"/>
    <mergeCell ref="F8:H8"/>
    <mergeCell ref="I8:K8"/>
    <mergeCell ref="L8:N8"/>
    <mergeCell ref="O8:O9"/>
    <mergeCell ref="P8:P9"/>
    <mergeCell ref="Q8:T9"/>
    <mergeCell ref="C9:E9"/>
    <mergeCell ref="F9:H9"/>
    <mergeCell ref="I9:K9"/>
    <mergeCell ref="L9:N9"/>
    <mergeCell ref="P1:P2"/>
    <mergeCell ref="Q1:T2"/>
    <mergeCell ref="C2:E2"/>
    <mergeCell ref="F2:H2"/>
    <mergeCell ref="I2:K2"/>
    <mergeCell ref="L2:N2"/>
    <mergeCell ref="O1:O2"/>
    <mergeCell ref="A1:B2"/>
    <mergeCell ref="C1:E1"/>
    <mergeCell ref="F1:H1"/>
    <mergeCell ref="I1:K1"/>
    <mergeCell ref="L1:N1"/>
  </mergeCells>
  <pageMargins left="0.7" right="0.7" top="0.78740157499999996" bottom="0.78740157499999996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01E27-91A1-4CAD-A1A5-C0CA57516CD7}">
  <sheetPr>
    <tabColor rgb="FF00B0F0"/>
  </sheetPr>
  <dimension ref="A1:Z8"/>
  <sheetViews>
    <sheetView zoomScale="85" zoomScaleNormal="85" workbookViewId="0">
      <selection activeCell="S20" sqref="S20"/>
    </sheetView>
  </sheetViews>
  <sheetFormatPr defaultRowHeight="14.4" x14ac:dyDescent="0.3"/>
  <cols>
    <col min="1" max="1" width="5.33203125" style="46" customWidth="1"/>
    <col min="2" max="2" width="15.33203125" style="46" customWidth="1"/>
    <col min="3" max="3" width="5" style="46" customWidth="1"/>
    <col min="4" max="19" width="4.44140625" style="46" customWidth="1"/>
    <col min="20" max="20" width="5" style="46" customWidth="1"/>
    <col min="21" max="22" width="8.88671875" style="46"/>
    <col min="23" max="23" width="6.33203125" style="46" customWidth="1"/>
    <col min="24" max="24" width="2" style="46" customWidth="1"/>
    <col min="25" max="25" width="6.33203125" style="46" customWidth="1"/>
    <col min="26" max="26" width="16.33203125" style="46" bestFit="1" customWidth="1"/>
    <col min="27" max="250" width="8.88671875" style="46"/>
    <col min="251" max="251" width="5.33203125" style="46" customWidth="1"/>
    <col min="252" max="252" width="15.33203125" style="46" customWidth="1"/>
    <col min="253" max="253" width="5" style="46" customWidth="1"/>
    <col min="254" max="269" width="4.44140625" style="46" customWidth="1"/>
    <col min="270" max="270" width="6.44140625" style="46" customWidth="1"/>
    <col min="271" max="276" width="4.44140625" style="46" customWidth="1"/>
    <col min="277" max="278" width="8.88671875" style="46"/>
    <col min="279" max="279" width="6.33203125" style="46" customWidth="1"/>
    <col min="280" max="280" width="2" style="46" customWidth="1"/>
    <col min="281" max="281" width="6.33203125" style="46" customWidth="1"/>
    <col min="282" max="506" width="8.88671875" style="46"/>
    <col min="507" max="507" width="5.33203125" style="46" customWidth="1"/>
    <col min="508" max="508" width="15.33203125" style="46" customWidth="1"/>
    <col min="509" max="509" width="5" style="46" customWidth="1"/>
    <col min="510" max="525" width="4.44140625" style="46" customWidth="1"/>
    <col min="526" max="526" width="6.44140625" style="46" customWidth="1"/>
    <col min="527" max="532" width="4.44140625" style="46" customWidth="1"/>
    <col min="533" max="534" width="8.88671875" style="46"/>
    <col min="535" max="535" width="6.33203125" style="46" customWidth="1"/>
    <col min="536" max="536" width="2" style="46" customWidth="1"/>
    <col min="537" max="537" width="6.33203125" style="46" customWidth="1"/>
    <col min="538" max="762" width="8.88671875" style="46"/>
    <col min="763" max="763" width="5.33203125" style="46" customWidth="1"/>
    <col min="764" max="764" width="15.33203125" style="46" customWidth="1"/>
    <col min="765" max="765" width="5" style="46" customWidth="1"/>
    <col min="766" max="781" width="4.44140625" style="46" customWidth="1"/>
    <col min="782" max="782" width="6.44140625" style="46" customWidth="1"/>
    <col min="783" max="788" width="4.44140625" style="46" customWidth="1"/>
    <col min="789" max="790" width="8.88671875" style="46"/>
    <col min="791" max="791" width="6.33203125" style="46" customWidth="1"/>
    <col min="792" max="792" width="2" style="46" customWidth="1"/>
    <col min="793" max="793" width="6.33203125" style="46" customWidth="1"/>
    <col min="794" max="1018" width="8.88671875" style="46"/>
    <col min="1019" max="1019" width="5.33203125" style="46" customWidth="1"/>
    <col min="1020" max="1020" width="15.33203125" style="46" customWidth="1"/>
    <col min="1021" max="1021" width="5" style="46" customWidth="1"/>
    <col min="1022" max="1037" width="4.44140625" style="46" customWidth="1"/>
    <col min="1038" max="1038" width="6.44140625" style="46" customWidth="1"/>
    <col min="1039" max="1044" width="4.44140625" style="46" customWidth="1"/>
    <col min="1045" max="1046" width="8.88671875" style="46"/>
    <col min="1047" max="1047" width="6.33203125" style="46" customWidth="1"/>
    <col min="1048" max="1048" width="2" style="46" customWidth="1"/>
    <col min="1049" max="1049" width="6.33203125" style="46" customWidth="1"/>
    <col min="1050" max="1274" width="8.88671875" style="46"/>
    <col min="1275" max="1275" width="5.33203125" style="46" customWidth="1"/>
    <col min="1276" max="1276" width="15.33203125" style="46" customWidth="1"/>
    <col min="1277" max="1277" width="5" style="46" customWidth="1"/>
    <col min="1278" max="1293" width="4.44140625" style="46" customWidth="1"/>
    <col min="1294" max="1294" width="6.44140625" style="46" customWidth="1"/>
    <col min="1295" max="1300" width="4.44140625" style="46" customWidth="1"/>
    <col min="1301" max="1302" width="8.88671875" style="46"/>
    <col min="1303" max="1303" width="6.33203125" style="46" customWidth="1"/>
    <col min="1304" max="1304" width="2" style="46" customWidth="1"/>
    <col min="1305" max="1305" width="6.33203125" style="46" customWidth="1"/>
    <col min="1306" max="1530" width="8.88671875" style="46"/>
    <col min="1531" max="1531" width="5.33203125" style="46" customWidth="1"/>
    <col min="1532" max="1532" width="15.33203125" style="46" customWidth="1"/>
    <col min="1533" max="1533" width="5" style="46" customWidth="1"/>
    <col min="1534" max="1549" width="4.44140625" style="46" customWidth="1"/>
    <col min="1550" max="1550" width="6.44140625" style="46" customWidth="1"/>
    <col min="1551" max="1556" width="4.44140625" style="46" customWidth="1"/>
    <col min="1557" max="1558" width="8.88671875" style="46"/>
    <col min="1559" max="1559" width="6.33203125" style="46" customWidth="1"/>
    <col min="1560" max="1560" width="2" style="46" customWidth="1"/>
    <col min="1561" max="1561" width="6.33203125" style="46" customWidth="1"/>
    <col min="1562" max="1786" width="8.88671875" style="46"/>
    <col min="1787" max="1787" width="5.33203125" style="46" customWidth="1"/>
    <col min="1788" max="1788" width="15.33203125" style="46" customWidth="1"/>
    <col min="1789" max="1789" width="5" style="46" customWidth="1"/>
    <col min="1790" max="1805" width="4.44140625" style="46" customWidth="1"/>
    <col min="1806" max="1806" width="6.44140625" style="46" customWidth="1"/>
    <col min="1807" max="1812" width="4.44140625" style="46" customWidth="1"/>
    <col min="1813" max="1814" width="8.88671875" style="46"/>
    <col min="1815" max="1815" width="6.33203125" style="46" customWidth="1"/>
    <col min="1816" max="1816" width="2" style="46" customWidth="1"/>
    <col min="1817" max="1817" width="6.33203125" style="46" customWidth="1"/>
    <col min="1818" max="2042" width="8.88671875" style="46"/>
    <col min="2043" max="2043" width="5.33203125" style="46" customWidth="1"/>
    <col min="2044" max="2044" width="15.33203125" style="46" customWidth="1"/>
    <col min="2045" max="2045" width="5" style="46" customWidth="1"/>
    <col min="2046" max="2061" width="4.44140625" style="46" customWidth="1"/>
    <col min="2062" max="2062" width="6.44140625" style="46" customWidth="1"/>
    <col min="2063" max="2068" width="4.44140625" style="46" customWidth="1"/>
    <col min="2069" max="2070" width="8.88671875" style="46"/>
    <col min="2071" max="2071" width="6.33203125" style="46" customWidth="1"/>
    <col min="2072" max="2072" width="2" style="46" customWidth="1"/>
    <col min="2073" max="2073" width="6.33203125" style="46" customWidth="1"/>
    <col min="2074" max="2298" width="8.88671875" style="46"/>
    <col min="2299" max="2299" width="5.33203125" style="46" customWidth="1"/>
    <col min="2300" max="2300" width="15.33203125" style="46" customWidth="1"/>
    <col min="2301" max="2301" width="5" style="46" customWidth="1"/>
    <col min="2302" max="2317" width="4.44140625" style="46" customWidth="1"/>
    <col min="2318" max="2318" width="6.44140625" style="46" customWidth="1"/>
    <col min="2319" max="2324" width="4.44140625" style="46" customWidth="1"/>
    <col min="2325" max="2326" width="8.88671875" style="46"/>
    <col min="2327" max="2327" width="6.33203125" style="46" customWidth="1"/>
    <col min="2328" max="2328" width="2" style="46" customWidth="1"/>
    <col min="2329" max="2329" width="6.33203125" style="46" customWidth="1"/>
    <col min="2330" max="2554" width="8.88671875" style="46"/>
    <col min="2555" max="2555" width="5.33203125" style="46" customWidth="1"/>
    <col min="2556" max="2556" width="15.33203125" style="46" customWidth="1"/>
    <col min="2557" max="2557" width="5" style="46" customWidth="1"/>
    <col min="2558" max="2573" width="4.44140625" style="46" customWidth="1"/>
    <col min="2574" max="2574" width="6.44140625" style="46" customWidth="1"/>
    <col min="2575" max="2580" width="4.44140625" style="46" customWidth="1"/>
    <col min="2581" max="2582" width="8.88671875" style="46"/>
    <col min="2583" max="2583" width="6.33203125" style="46" customWidth="1"/>
    <col min="2584" max="2584" width="2" style="46" customWidth="1"/>
    <col min="2585" max="2585" width="6.33203125" style="46" customWidth="1"/>
    <col min="2586" max="2810" width="8.88671875" style="46"/>
    <col min="2811" max="2811" width="5.33203125" style="46" customWidth="1"/>
    <col min="2812" max="2812" width="15.33203125" style="46" customWidth="1"/>
    <col min="2813" max="2813" width="5" style="46" customWidth="1"/>
    <col min="2814" max="2829" width="4.44140625" style="46" customWidth="1"/>
    <col min="2830" max="2830" width="6.44140625" style="46" customWidth="1"/>
    <col min="2831" max="2836" width="4.44140625" style="46" customWidth="1"/>
    <col min="2837" max="2838" width="8.88671875" style="46"/>
    <col min="2839" max="2839" width="6.33203125" style="46" customWidth="1"/>
    <col min="2840" max="2840" width="2" style="46" customWidth="1"/>
    <col min="2841" max="2841" width="6.33203125" style="46" customWidth="1"/>
    <col min="2842" max="3066" width="8.88671875" style="46"/>
    <col min="3067" max="3067" width="5.33203125" style="46" customWidth="1"/>
    <col min="3068" max="3068" width="15.33203125" style="46" customWidth="1"/>
    <col min="3069" max="3069" width="5" style="46" customWidth="1"/>
    <col min="3070" max="3085" width="4.44140625" style="46" customWidth="1"/>
    <col min="3086" max="3086" width="6.44140625" style="46" customWidth="1"/>
    <col min="3087" max="3092" width="4.44140625" style="46" customWidth="1"/>
    <col min="3093" max="3094" width="8.88671875" style="46"/>
    <col min="3095" max="3095" width="6.33203125" style="46" customWidth="1"/>
    <col min="3096" max="3096" width="2" style="46" customWidth="1"/>
    <col min="3097" max="3097" width="6.33203125" style="46" customWidth="1"/>
    <col min="3098" max="3322" width="8.88671875" style="46"/>
    <col min="3323" max="3323" width="5.33203125" style="46" customWidth="1"/>
    <col min="3324" max="3324" width="15.33203125" style="46" customWidth="1"/>
    <col min="3325" max="3325" width="5" style="46" customWidth="1"/>
    <col min="3326" max="3341" width="4.44140625" style="46" customWidth="1"/>
    <col min="3342" max="3342" width="6.44140625" style="46" customWidth="1"/>
    <col min="3343" max="3348" width="4.44140625" style="46" customWidth="1"/>
    <col min="3349" max="3350" width="8.88671875" style="46"/>
    <col min="3351" max="3351" width="6.33203125" style="46" customWidth="1"/>
    <col min="3352" max="3352" width="2" style="46" customWidth="1"/>
    <col min="3353" max="3353" width="6.33203125" style="46" customWidth="1"/>
    <col min="3354" max="3578" width="8.88671875" style="46"/>
    <col min="3579" max="3579" width="5.33203125" style="46" customWidth="1"/>
    <col min="3580" max="3580" width="15.33203125" style="46" customWidth="1"/>
    <col min="3581" max="3581" width="5" style="46" customWidth="1"/>
    <col min="3582" max="3597" width="4.44140625" style="46" customWidth="1"/>
    <col min="3598" max="3598" width="6.44140625" style="46" customWidth="1"/>
    <col min="3599" max="3604" width="4.44140625" style="46" customWidth="1"/>
    <col min="3605" max="3606" width="8.88671875" style="46"/>
    <col min="3607" max="3607" width="6.33203125" style="46" customWidth="1"/>
    <col min="3608" max="3608" width="2" style="46" customWidth="1"/>
    <col min="3609" max="3609" width="6.33203125" style="46" customWidth="1"/>
    <col min="3610" max="3834" width="8.88671875" style="46"/>
    <col min="3835" max="3835" width="5.33203125" style="46" customWidth="1"/>
    <col min="3836" max="3836" width="15.33203125" style="46" customWidth="1"/>
    <col min="3837" max="3837" width="5" style="46" customWidth="1"/>
    <col min="3838" max="3853" width="4.44140625" style="46" customWidth="1"/>
    <col min="3854" max="3854" width="6.44140625" style="46" customWidth="1"/>
    <col min="3855" max="3860" width="4.44140625" style="46" customWidth="1"/>
    <col min="3861" max="3862" width="8.88671875" style="46"/>
    <col min="3863" max="3863" width="6.33203125" style="46" customWidth="1"/>
    <col min="3864" max="3864" width="2" style="46" customWidth="1"/>
    <col min="3865" max="3865" width="6.33203125" style="46" customWidth="1"/>
    <col min="3866" max="4090" width="8.88671875" style="46"/>
    <col min="4091" max="4091" width="5.33203125" style="46" customWidth="1"/>
    <col min="4092" max="4092" width="15.33203125" style="46" customWidth="1"/>
    <col min="4093" max="4093" width="5" style="46" customWidth="1"/>
    <col min="4094" max="4109" width="4.44140625" style="46" customWidth="1"/>
    <col min="4110" max="4110" width="6.44140625" style="46" customWidth="1"/>
    <col min="4111" max="4116" width="4.44140625" style="46" customWidth="1"/>
    <col min="4117" max="4118" width="8.88671875" style="46"/>
    <col min="4119" max="4119" width="6.33203125" style="46" customWidth="1"/>
    <col min="4120" max="4120" width="2" style="46" customWidth="1"/>
    <col min="4121" max="4121" width="6.33203125" style="46" customWidth="1"/>
    <col min="4122" max="4346" width="8.88671875" style="46"/>
    <col min="4347" max="4347" width="5.33203125" style="46" customWidth="1"/>
    <col min="4348" max="4348" width="15.33203125" style="46" customWidth="1"/>
    <col min="4349" max="4349" width="5" style="46" customWidth="1"/>
    <col min="4350" max="4365" width="4.44140625" style="46" customWidth="1"/>
    <col min="4366" max="4366" width="6.44140625" style="46" customWidth="1"/>
    <col min="4367" max="4372" width="4.44140625" style="46" customWidth="1"/>
    <col min="4373" max="4374" width="8.88671875" style="46"/>
    <col min="4375" max="4375" width="6.33203125" style="46" customWidth="1"/>
    <col min="4376" max="4376" width="2" style="46" customWidth="1"/>
    <col min="4377" max="4377" width="6.33203125" style="46" customWidth="1"/>
    <col min="4378" max="4602" width="8.88671875" style="46"/>
    <col min="4603" max="4603" width="5.33203125" style="46" customWidth="1"/>
    <col min="4604" max="4604" width="15.33203125" style="46" customWidth="1"/>
    <col min="4605" max="4605" width="5" style="46" customWidth="1"/>
    <col min="4606" max="4621" width="4.44140625" style="46" customWidth="1"/>
    <col min="4622" max="4622" width="6.44140625" style="46" customWidth="1"/>
    <col min="4623" max="4628" width="4.44140625" style="46" customWidth="1"/>
    <col min="4629" max="4630" width="8.88671875" style="46"/>
    <col min="4631" max="4631" width="6.33203125" style="46" customWidth="1"/>
    <col min="4632" max="4632" width="2" style="46" customWidth="1"/>
    <col min="4633" max="4633" width="6.33203125" style="46" customWidth="1"/>
    <col min="4634" max="4858" width="8.88671875" style="46"/>
    <col min="4859" max="4859" width="5.33203125" style="46" customWidth="1"/>
    <col min="4860" max="4860" width="15.33203125" style="46" customWidth="1"/>
    <col min="4861" max="4861" width="5" style="46" customWidth="1"/>
    <col min="4862" max="4877" width="4.44140625" style="46" customWidth="1"/>
    <col min="4878" max="4878" width="6.44140625" style="46" customWidth="1"/>
    <col min="4879" max="4884" width="4.44140625" style="46" customWidth="1"/>
    <col min="4885" max="4886" width="8.88671875" style="46"/>
    <col min="4887" max="4887" width="6.33203125" style="46" customWidth="1"/>
    <col min="4888" max="4888" width="2" style="46" customWidth="1"/>
    <col min="4889" max="4889" width="6.33203125" style="46" customWidth="1"/>
    <col min="4890" max="5114" width="8.88671875" style="46"/>
    <col min="5115" max="5115" width="5.33203125" style="46" customWidth="1"/>
    <col min="5116" max="5116" width="15.33203125" style="46" customWidth="1"/>
    <col min="5117" max="5117" width="5" style="46" customWidth="1"/>
    <col min="5118" max="5133" width="4.44140625" style="46" customWidth="1"/>
    <col min="5134" max="5134" width="6.44140625" style="46" customWidth="1"/>
    <col min="5135" max="5140" width="4.44140625" style="46" customWidth="1"/>
    <col min="5141" max="5142" width="8.88671875" style="46"/>
    <col min="5143" max="5143" width="6.33203125" style="46" customWidth="1"/>
    <col min="5144" max="5144" width="2" style="46" customWidth="1"/>
    <col min="5145" max="5145" width="6.33203125" style="46" customWidth="1"/>
    <col min="5146" max="5370" width="8.88671875" style="46"/>
    <col min="5371" max="5371" width="5.33203125" style="46" customWidth="1"/>
    <col min="5372" max="5372" width="15.33203125" style="46" customWidth="1"/>
    <col min="5373" max="5373" width="5" style="46" customWidth="1"/>
    <col min="5374" max="5389" width="4.44140625" style="46" customWidth="1"/>
    <col min="5390" max="5390" width="6.44140625" style="46" customWidth="1"/>
    <col min="5391" max="5396" width="4.44140625" style="46" customWidth="1"/>
    <col min="5397" max="5398" width="8.88671875" style="46"/>
    <col min="5399" max="5399" width="6.33203125" style="46" customWidth="1"/>
    <col min="5400" max="5400" width="2" style="46" customWidth="1"/>
    <col min="5401" max="5401" width="6.33203125" style="46" customWidth="1"/>
    <col min="5402" max="5626" width="8.88671875" style="46"/>
    <col min="5627" max="5627" width="5.33203125" style="46" customWidth="1"/>
    <col min="5628" max="5628" width="15.33203125" style="46" customWidth="1"/>
    <col min="5629" max="5629" width="5" style="46" customWidth="1"/>
    <col min="5630" max="5645" width="4.44140625" style="46" customWidth="1"/>
    <col min="5646" max="5646" width="6.44140625" style="46" customWidth="1"/>
    <col min="5647" max="5652" width="4.44140625" style="46" customWidth="1"/>
    <col min="5653" max="5654" width="8.88671875" style="46"/>
    <col min="5655" max="5655" width="6.33203125" style="46" customWidth="1"/>
    <col min="5656" max="5656" width="2" style="46" customWidth="1"/>
    <col min="5657" max="5657" width="6.33203125" style="46" customWidth="1"/>
    <col min="5658" max="5882" width="8.88671875" style="46"/>
    <col min="5883" max="5883" width="5.33203125" style="46" customWidth="1"/>
    <col min="5884" max="5884" width="15.33203125" style="46" customWidth="1"/>
    <col min="5885" max="5885" width="5" style="46" customWidth="1"/>
    <col min="5886" max="5901" width="4.44140625" style="46" customWidth="1"/>
    <col min="5902" max="5902" width="6.44140625" style="46" customWidth="1"/>
    <col min="5903" max="5908" width="4.44140625" style="46" customWidth="1"/>
    <col min="5909" max="5910" width="8.88671875" style="46"/>
    <col min="5911" max="5911" width="6.33203125" style="46" customWidth="1"/>
    <col min="5912" max="5912" width="2" style="46" customWidth="1"/>
    <col min="5913" max="5913" width="6.33203125" style="46" customWidth="1"/>
    <col min="5914" max="6138" width="8.88671875" style="46"/>
    <col min="6139" max="6139" width="5.33203125" style="46" customWidth="1"/>
    <col min="6140" max="6140" width="15.33203125" style="46" customWidth="1"/>
    <col min="6141" max="6141" width="5" style="46" customWidth="1"/>
    <col min="6142" max="6157" width="4.44140625" style="46" customWidth="1"/>
    <col min="6158" max="6158" width="6.44140625" style="46" customWidth="1"/>
    <col min="6159" max="6164" width="4.44140625" style="46" customWidth="1"/>
    <col min="6165" max="6166" width="8.88671875" style="46"/>
    <col min="6167" max="6167" width="6.33203125" style="46" customWidth="1"/>
    <col min="6168" max="6168" width="2" style="46" customWidth="1"/>
    <col min="6169" max="6169" width="6.33203125" style="46" customWidth="1"/>
    <col min="6170" max="6394" width="8.88671875" style="46"/>
    <col min="6395" max="6395" width="5.33203125" style="46" customWidth="1"/>
    <col min="6396" max="6396" width="15.33203125" style="46" customWidth="1"/>
    <col min="6397" max="6397" width="5" style="46" customWidth="1"/>
    <col min="6398" max="6413" width="4.44140625" style="46" customWidth="1"/>
    <col min="6414" max="6414" width="6.44140625" style="46" customWidth="1"/>
    <col min="6415" max="6420" width="4.44140625" style="46" customWidth="1"/>
    <col min="6421" max="6422" width="8.88671875" style="46"/>
    <col min="6423" max="6423" width="6.33203125" style="46" customWidth="1"/>
    <col min="6424" max="6424" width="2" style="46" customWidth="1"/>
    <col min="6425" max="6425" width="6.33203125" style="46" customWidth="1"/>
    <col min="6426" max="6650" width="8.88671875" style="46"/>
    <col min="6651" max="6651" width="5.33203125" style="46" customWidth="1"/>
    <col min="6652" max="6652" width="15.33203125" style="46" customWidth="1"/>
    <col min="6653" max="6653" width="5" style="46" customWidth="1"/>
    <col min="6654" max="6669" width="4.44140625" style="46" customWidth="1"/>
    <col min="6670" max="6670" width="6.44140625" style="46" customWidth="1"/>
    <col min="6671" max="6676" width="4.44140625" style="46" customWidth="1"/>
    <col min="6677" max="6678" width="8.88671875" style="46"/>
    <col min="6679" max="6679" width="6.33203125" style="46" customWidth="1"/>
    <col min="6680" max="6680" width="2" style="46" customWidth="1"/>
    <col min="6681" max="6681" width="6.33203125" style="46" customWidth="1"/>
    <col min="6682" max="6906" width="8.88671875" style="46"/>
    <col min="6907" max="6907" width="5.33203125" style="46" customWidth="1"/>
    <col min="6908" max="6908" width="15.33203125" style="46" customWidth="1"/>
    <col min="6909" max="6909" width="5" style="46" customWidth="1"/>
    <col min="6910" max="6925" width="4.44140625" style="46" customWidth="1"/>
    <col min="6926" max="6926" width="6.44140625" style="46" customWidth="1"/>
    <col min="6927" max="6932" width="4.44140625" style="46" customWidth="1"/>
    <col min="6933" max="6934" width="8.88671875" style="46"/>
    <col min="6935" max="6935" width="6.33203125" style="46" customWidth="1"/>
    <col min="6936" max="6936" width="2" style="46" customWidth="1"/>
    <col min="6937" max="6937" width="6.33203125" style="46" customWidth="1"/>
    <col min="6938" max="7162" width="8.88671875" style="46"/>
    <col min="7163" max="7163" width="5.33203125" style="46" customWidth="1"/>
    <col min="7164" max="7164" width="15.33203125" style="46" customWidth="1"/>
    <col min="7165" max="7165" width="5" style="46" customWidth="1"/>
    <col min="7166" max="7181" width="4.44140625" style="46" customWidth="1"/>
    <col min="7182" max="7182" width="6.44140625" style="46" customWidth="1"/>
    <col min="7183" max="7188" width="4.44140625" style="46" customWidth="1"/>
    <col min="7189" max="7190" width="8.88671875" style="46"/>
    <col min="7191" max="7191" width="6.33203125" style="46" customWidth="1"/>
    <col min="7192" max="7192" width="2" style="46" customWidth="1"/>
    <col min="7193" max="7193" width="6.33203125" style="46" customWidth="1"/>
    <col min="7194" max="7418" width="8.88671875" style="46"/>
    <col min="7419" max="7419" width="5.33203125" style="46" customWidth="1"/>
    <col min="7420" max="7420" width="15.33203125" style="46" customWidth="1"/>
    <col min="7421" max="7421" width="5" style="46" customWidth="1"/>
    <col min="7422" max="7437" width="4.44140625" style="46" customWidth="1"/>
    <col min="7438" max="7438" width="6.44140625" style="46" customWidth="1"/>
    <col min="7439" max="7444" width="4.44140625" style="46" customWidth="1"/>
    <col min="7445" max="7446" width="8.88671875" style="46"/>
    <col min="7447" max="7447" width="6.33203125" style="46" customWidth="1"/>
    <col min="7448" max="7448" width="2" style="46" customWidth="1"/>
    <col min="7449" max="7449" width="6.33203125" style="46" customWidth="1"/>
    <col min="7450" max="7674" width="8.88671875" style="46"/>
    <col min="7675" max="7675" width="5.33203125" style="46" customWidth="1"/>
    <col min="7676" max="7676" width="15.33203125" style="46" customWidth="1"/>
    <col min="7677" max="7677" width="5" style="46" customWidth="1"/>
    <col min="7678" max="7693" width="4.44140625" style="46" customWidth="1"/>
    <col min="7694" max="7694" width="6.44140625" style="46" customWidth="1"/>
    <col min="7695" max="7700" width="4.44140625" style="46" customWidth="1"/>
    <col min="7701" max="7702" width="8.88671875" style="46"/>
    <col min="7703" max="7703" width="6.33203125" style="46" customWidth="1"/>
    <col min="7704" max="7704" width="2" style="46" customWidth="1"/>
    <col min="7705" max="7705" width="6.33203125" style="46" customWidth="1"/>
    <col min="7706" max="7930" width="8.88671875" style="46"/>
    <col min="7931" max="7931" width="5.33203125" style="46" customWidth="1"/>
    <col min="7932" max="7932" width="15.33203125" style="46" customWidth="1"/>
    <col min="7933" max="7933" width="5" style="46" customWidth="1"/>
    <col min="7934" max="7949" width="4.44140625" style="46" customWidth="1"/>
    <col min="7950" max="7950" width="6.44140625" style="46" customWidth="1"/>
    <col min="7951" max="7956" width="4.44140625" style="46" customWidth="1"/>
    <col min="7957" max="7958" width="8.88671875" style="46"/>
    <col min="7959" max="7959" width="6.33203125" style="46" customWidth="1"/>
    <col min="7960" max="7960" width="2" style="46" customWidth="1"/>
    <col min="7961" max="7961" width="6.33203125" style="46" customWidth="1"/>
    <col min="7962" max="8186" width="8.88671875" style="46"/>
    <col min="8187" max="8187" width="5.33203125" style="46" customWidth="1"/>
    <col min="8188" max="8188" width="15.33203125" style="46" customWidth="1"/>
    <col min="8189" max="8189" width="5" style="46" customWidth="1"/>
    <col min="8190" max="8205" width="4.44140625" style="46" customWidth="1"/>
    <col min="8206" max="8206" width="6.44140625" style="46" customWidth="1"/>
    <col min="8207" max="8212" width="4.44140625" style="46" customWidth="1"/>
    <col min="8213" max="8214" width="8.88671875" style="46"/>
    <col min="8215" max="8215" width="6.33203125" style="46" customWidth="1"/>
    <col min="8216" max="8216" width="2" style="46" customWidth="1"/>
    <col min="8217" max="8217" width="6.33203125" style="46" customWidth="1"/>
    <col min="8218" max="8442" width="8.88671875" style="46"/>
    <col min="8443" max="8443" width="5.33203125" style="46" customWidth="1"/>
    <col min="8444" max="8444" width="15.33203125" style="46" customWidth="1"/>
    <col min="8445" max="8445" width="5" style="46" customWidth="1"/>
    <col min="8446" max="8461" width="4.44140625" style="46" customWidth="1"/>
    <col min="8462" max="8462" width="6.44140625" style="46" customWidth="1"/>
    <col min="8463" max="8468" width="4.44140625" style="46" customWidth="1"/>
    <col min="8469" max="8470" width="8.88671875" style="46"/>
    <col min="8471" max="8471" width="6.33203125" style="46" customWidth="1"/>
    <col min="8472" max="8472" width="2" style="46" customWidth="1"/>
    <col min="8473" max="8473" width="6.33203125" style="46" customWidth="1"/>
    <col min="8474" max="8698" width="8.88671875" style="46"/>
    <col min="8699" max="8699" width="5.33203125" style="46" customWidth="1"/>
    <col min="8700" max="8700" width="15.33203125" style="46" customWidth="1"/>
    <col min="8701" max="8701" width="5" style="46" customWidth="1"/>
    <col min="8702" max="8717" width="4.44140625" style="46" customWidth="1"/>
    <col min="8718" max="8718" width="6.44140625" style="46" customWidth="1"/>
    <col min="8719" max="8724" width="4.44140625" style="46" customWidth="1"/>
    <col min="8725" max="8726" width="8.88671875" style="46"/>
    <col min="8727" max="8727" width="6.33203125" style="46" customWidth="1"/>
    <col min="8728" max="8728" width="2" style="46" customWidth="1"/>
    <col min="8729" max="8729" width="6.33203125" style="46" customWidth="1"/>
    <col min="8730" max="8954" width="8.88671875" style="46"/>
    <col min="8955" max="8955" width="5.33203125" style="46" customWidth="1"/>
    <col min="8956" max="8956" width="15.33203125" style="46" customWidth="1"/>
    <col min="8957" max="8957" width="5" style="46" customWidth="1"/>
    <col min="8958" max="8973" width="4.44140625" style="46" customWidth="1"/>
    <col min="8974" max="8974" width="6.44140625" style="46" customWidth="1"/>
    <col min="8975" max="8980" width="4.44140625" style="46" customWidth="1"/>
    <col min="8981" max="8982" width="8.88671875" style="46"/>
    <col min="8983" max="8983" width="6.33203125" style="46" customWidth="1"/>
    <col min="8984" max="8984" width="2" style="46" customWidth="1"/>
    <col min="8985" max="8985" width="6.33203125" style="46" customWidth="1"/>
    <col min="8986" max="9210" width="8.88671875" style="46"/>
    <col min="9211" max="9211" width="5.33203125" style="46" customWidth="1"/>
    <col min="9212" max="9212" width="15.33203125" style="46" customWidth="1"/>
    <col min="9213" max="9213" width="5" style="46" customWidth="1"/>
    <col min="9214" max="9229" width="4.44140625" style="46" customWidth="1"/>
    <col min="9230" max="9230" width="6.44140625" style="46" customWidth="1"/>
    <col min="9231" max="9236" width="4.44140625" style="46" customWidth="1"/>
    <col min="9237" max="9238" width="8.88671875" style="46"/>
    <col min="9239" max="9239" width="6.33203125" style="46" customWidth="1"/>
    <col min="9240" max="9240" width="2" style="46" customWidth="1"/>
    <col min="9241" max="9241" width="6.33203125" style="46" customWidth="1"/>
    <col min="9242" max="9466" width="8.88671875" style="46"/>
    <col min="9467" max="9467" width="5.33203125" style="46" customWidth="1"/>
    <col min="9468" max="9468" width="15.33203125" style="46" customWidth="1"/>
    <col min="9469" max="9469" width="5" style="46" customWidth="1"/>
    <col min="9470" max="9485" width="4.44140625" style="46" customWidth="1"/>
    <col min="9486" max="9486" width="6.44140625" style="46" customWidth="1"/>
    <col min="9487" max="9492" width="4.44140625" style="46" customWidth="1"/>
    <col min="9493" max="9494" width="8.88671875" style="46"/>
    <col min="9495" max="9495" width="6.33203125" style="46" customWidth="1"/>
    <col min="9496" max="9496" width="2" style="46" customWidth="1"/>
    <col min="9497" max="9497" width="6.33203125" style="46" customWidth="1"/>
    <col min="9498" max="9722" width="8.88671875" style="46"/>
    <col min="9723" max="9723" width="5.33203125" style="46" customWidth="1"/>
    <col min="9724" max="9724" width="15.33203125" style="46" customWidth="1"/>
    <col min="9725" max="9725" width="5" style="46" customWidth="1"/>
    <col min="9726" max="9741" width="4.44140625" style="46" customWidth="1"/>
    <col min="9742" max="9742" width="6.44140625" style="46" customWidth="1"/>
    <col min="9743" max="9748" width="4.44140625" style="46" customWidth="1"/>
    <col min="9749" max="9750" width="8.88671875" style="46"/>
    <col min="9751" max="9751" width="6.33203125" style="46" customWidth="1"/>
    <col min="9752" max="9752" width="2" style="46" customWidth="1"/>
    <col min="9753" max="9753" width="6.33203125" style="46" customWidth="1"/>
    <col min="9754" max="9978" width="8.88671875" style="46"/>
    <col min="9979" max="9979" width="5.33203125" style="46" customWidth="1"/>
    <col min="9980" max="9980" width="15.33203125" style="46" customWidth="1"/>
    <col min="9981" max="9981" width="5" style="46" customWidth="1"/>
    <col min="9982" max="9997" width="4.44140625" style="46" customWidth="1"/>
    <col min="9998" max="9998" width="6.44140625" style="46" customWidth="1"/>
    <col min="9999" max="10004" width="4.44140625" style="46" customWidth="1"/>
    <col min="10005" max="10006" width="8.88671875" style="46"/>
    <col min="10007" max="10007" width="6.33203125" style="46" customWidth="1"/>
    <col min="10008" max="10008" width="2" style="46" customWidth="1"/>
    <col min="10009" max="10009" width="6.33203125" style="46" customWidth="1"/>
    <col min="10010" max="10234" width="8.88671875" style="46"/>
    <col min="10235" max="10235" width="5.33203125" style="46" customWidth="1"/>
    <col min="10236" max="10236" width="15.33203125" style="46" customWidth="1"/>
    <col min="10237" max="10237" width="5" style="46" customWidth="1"/>
    <col min="10238" max="10253" width="4.44140625" style="46" customWidth="1"/>
    <col min="10254" max="10254" width="6.44140625" style="46" customWidth="1"/>
    <col min="10255" max="10260" width="4.44140625" style="46" customWidth="1"/>
    <col min="10261" max="10262" width="8.88671875" style="46"/>
    <col min="10263" max="10263" width="6.33203125" style="46" customWidth="1"/>
    <col min="10264" max="10264" width="2" style="46" customWidth="1"/>
    <col min="10265" max="10265" width="6.33203125" style="46" customWidth="1"/>
    <col min="10266" max="10490" width="8.88671875" style="46"/>
    <col min="10491" max="10491" width="5.33203125" style="46" customWidth="1"/>
    <col min="10492" max="10492" width="15.33203125" style="46" customWidth="1"/>
    <col min="10493" max="10493" width="5" style="46" customWidth="1"/>
    <col min="10494" max="10509" width="4.44140625" style="46" customWidth="1"/>
    <col min="10510" max="10510" width="6.44140625" style="46" customWidth="1"/>
    <col min="10511" max="10516" width="4.44140625" style="46" customWidth="1"/>
    <col min="10517" max="10518" width="8.88671875" style="46"/>
    <col min="10519" max="10519" width="6.33203125" style="46" customWidth="1"/>
    <col min="10520" max="10520" width="2" style="46" customWidth="1"/>
    <col min="10521" max="10521" width="6.33203125" style="46" customWidth="1"/>
    <col min="10522" max="10746" width="8.88671875" style="46"/>
    <col min="10747" max="10747" width="5.33203125" style="46" customWidth="1"/>
    <col min="10748" max="10748" width="15.33203125" style="46" customWidth="1"/>
    <col min="10749" max="10749" width="5" style="46" customWidth="1"/>
    <col min="10750" max="10765" width="4.44140625" style="46" customWidth="1"/>
    <col min="10766" max="10766" width="6.44140625" style="46" customWidth="1"/>
    <col min="10767" max="10772" width="4.44140625" style="46" customWidth="1"/>
    <col min="10773" max="10774" width="8.88671875" style="46"/>
    <col min="10775" max="10775" width="6.33203125" style="46" customWidth="1"/>
    <col min="10776" max="10776" width="2" style="46" customWidth="1"/>
    <col min="10777" max="10777" width="6.33203125" style="46" customWidth="1"/>
    <col min="10778" max="11002" width="8.88671875" style="46"/>
    <col min="11003" max="11003" width="5.33203125" style="46" customWidth="1"/>
    <col min="11004" max="11004" width="15.33203125" style="46" customWidth="1"/>
    <col min="11005" max="11005" width="5" style="46" customWidth="1"/>
    <col min="11006" max="11021" width="4.44140625" style="46" customWidth="1"/>
    <col min="11022" max="11022" width="6.44140625" style="46" customWidth="1"/>
    <col min="11023" max="11028" width="4.44140625" style="46" customWidth="1"/>
    <col min="11029" max="11030" width="8.88671875" style="46"/>
    <col min="11031" max="11031" width="6.33203125" style="46" customWidth="1"/>
    <col min="11032" max="11032" width="2" style="46" customWidth="1"/>
    <col min="11033" max="11033" width="6.33203125" style="46" customWidth="1"/>
    <col min="11034" max="11258" width="8.88671875" style="46"/>
    <col min="11259" max="11259" width="5.33203125" style="46" customWidth="1"/>
    <col min="11260" max="11260" width="15.33203125" style="46" customWidth="1"/>
    <col min="11261" max="11261" width="5" style="46" customWidth="1"/>
    <col min="11262" max="11277" width="4.44140625" style="46" customWidth="1"/>
    <col min="11278" max="11278" width="6.44140625" style="46" customWidth="1"/>
    <col min="11279" max="11284" width="4.44140625" style="46" customWidth="1"/>
    <col min="11285" max="11286" width="8.88671875" style="46"/>
    <col min="11287" max="11287" width="6.33203125" style="46" customWidth="1"/>
    <col min="11288" max="11288" width="2" style="46" customWidth="1"/>
    <col min="11289" max="11289" width="6.33203125" style="46" customWidth="1"/>
    <col min="11290" max="11514" width="8.88671875" style="46"/>
    <col min="11515" max="11515" width="5.33203125" style="46" customWidth="1"/>
    <col min="11516" max="11516" width="15.33203125" style="46" customWidth="1"/>
    <col min="11517" max="11517" width="5" style="46" customWidth="1"/>
    <col min="11518" max="11533" width="4.44140625" style="46" customWidth="1"/>
    <col min="11534" max="11534" width="6.44140625" style="46" customWidth="1"/>
    <col min="11535" max="11540" width="4.44140625" style="46" customWidth="1"/>
    <col min="11541" max="11542" width="8.88671875" style="46"/>
    <col min="11543" max="11543" width="6.33203125" style="46" customWidth="1"/>
    <col min="11544" max="11544" width="2" style="46" customWidth="1"/>
    <col min="11545" max="11545" width="6.33203125" style="46" customWidth="1"/>
    <col min="11546" max="11770" width="8.88671875" style="46"/>
    <col min="11771" max="11771" width="5.33203125" style="46" customWidth="1"/>
    <col min="11772" max="11772" width="15.33203125" style="46" customWidth="1"/>
    <col min="11773" max="11773" width="5" style="46" customWidth="1"/>
    <col min="11774" max="11789" width="4.44140625" style="46" customWidth="1"/>
    <col min="11790" max="11790" width="6.44140625" style="46" customWidth="1"/>
    <col min="11791" max="11796" width="4.44140625" style="46" customWidth="1"/>
    <col min="11797" max="11798" width="8.88671875" style="46"/>
    <col min="11799" max="11799" width="6.33203125" style="46" customWidth="1"/>
    <col min="11800" max="11800" width="2" style="46" customWidth="1"/>
    <col min="11801" max="11801" width="6.33203125" style="46" customWidth="1"/>
    <col min="11802" max="12026" width="8.88671875" style="46"/>
    <col min="12027" max="12027" width="5.33203125" style="46" customWidth="1"/>
    <col min="12028" max="12028" width="15.33203125" style="46" customWidth="1"/>
    <col min="12029" max="12029" width="5" style="46" customWidth="1"/>
    <col min="12030" max="12045" width="4.44140625" style="46" customWidth="1"/>
    <col min="12046" max="12046" width="6.44140625" style="46" customWidth="1"/>
    <col min="12047" max="12052" width="4.44140625" style="46" customWidth="1"/>
    <col min="12053" max="12054" width="8.88671875" style="46"/>
    <col min="12055" max="12055" width="6.33203125" style="46" customWidth="1"/>
    <col min="12056" max="12056" width="2" style="46" customWidth="1"/>
    <col min="12057" max="12057" width="6.33203125" style="46" customWidth="1"/>
    <col min="12058" max="12282" width="8.88671875" style="46"/>
    <col min="12283" max="12283" width="5.33203125" style="46" customWidth="1"/>
    <col min="12284" max="12284" width="15.33203125" style="46" customWidth="1"/>
    <col min="12285" max="12285" width="5" style="46" customWidth="1"/>
    <col min="12286" max="12301" width="4.44140625" style="46" customWidth="1"/>
    <col min="12302" max="12302" width="6.44140625" style="46" customWidth="1"/>
    <col min="12303" max="12308" width="4.44140625" style="46" customWidth="1"/>
    <col min="12309" max="12310" width="8.88671875" style="46"/>
    <col min="12311" max="12311" width="6.33203125" style="46" customWidth="1"/>
    <col min="12312" max="12312" width="2" style="46" customWidth="1"/>
    <col min="12313" max="12313" width="6.33203125" style="46" customWidth="1"/>
    <col min="12314" max="12538" width="8.88671875" style="46"/>
    <col min="12539" max="12539" width="5.33203125" style="46" customWidth="1"/>
    <col min="12540" max="12540" width="15.33203125" style="46" customWidth="1"/>
    <col min="12541" max="12541" width="5" style="46" customWidth="1"/>
    <col min="12542" max="12557" width="4.44140625" style="46" customWidth="1"/>
    <col min="12558" max="12558" width="6.44140625" style="46" customWidth="1"/>
    <col min="12559" max="12564" width="4.44140625" style="46" customWidth="1"/>
    <col min="12565" max="12566" width="8.88671875" style="46"/>
    <col min="12567" max="12567" width="6.33203125" style="46" customWidth="1"/>
    <col min="12568" max="12568" width="2" style="46" customWidth="1"/>
    <col min="12569" max="12569" width="6.33203125" style="46" customWidth="1"/>
    <col min="12570" max="12794" width="8.88671875" style="46"/>
    <col min="12795" max="12795" width="5.33203125" style="46" customWidth="1"/>
    <col min="12796" max="12796" width="15.33203125" style="46" customWidth="1"/>
    <col min="12797" max="12797" width="5" style="46" customWidth="1"/>
    <col min="12798" max="12813" width="4.44140625" style="46" customWidth="1"/>
    <col min="12814" max="12814" width="6.44140625" style="46" customWidth="1"/>
    <col min="12815" max="12820" width="4.44140625" style="46" customWidth="1"/>
    <col min="12821" max="12822" width="8.88671875" style="46"/>
    <col min="12823" max="12823" width="6.33203125" style="46" customWidth="1"/>
    <col min="12824" max="12824" width="2" style="46" customWidth="1"/>
    <col min="12825" max="12825" width="6.33203125" style="46" customWidth="1"/>
    <col min="12826" max="13050" width="8.88671875" style="46"/>
    <col min="13051" max="13051" width="5.33203125" style="46" customWidth="1"/>
    <col min="13052" max="13052" width="15.33203125" style="46" customWidth="1"/>
    <col min="13053" max="13053" width="5" style="46" customWidth="1"/>
    <col min="13054" max="13069" width="4.44140625" style="46" customWidth="1"/>
    <col min="13070" max="13070" width="6.44140625" style="46" customWidth="1"/>
    <col min="13071" max="13076" width="4.44140625" style="46" customWidth="1"/>
    <col min="13077" max="13078" width="8.88671875" style="46"/>
    <col min="13079" max="13079" width="6.33203125" style="46" customWidth="1"/>
    <col min="13080" max="13080" width="2" style="46" customWidth="1"/>
    <col min="13081" max="13081" width="6.33203125" style="46" customWidth="1"/>
    <col min="13082" max="13306" width="8.88671875" style="46"/>
    <col min="13307" max="13307" width="5.33203125" style="46" customWidth="1"/>
    <col min="13308" max="13308" width="15.33203125" style="46" customWidth="1"/>
    <col min="13309" max="13309" width="5" style="46" customWidth="1"/>
    <col min="13310" max="13325" width="4.44140625" style="46" customWidth="1"/>
    <col min="13326" max="13326" width="6.44140625" style="46" customWidth="1"/>
    <col min="13327" max="13332" width="4.44140625" style="46" customWidth="1"/>
    <col min="13333" max="13334" width="8.88671875" style="46"/>
    <col min="13335" max="13335" width="6.33203125" style="46" customWidth="1"/>
    <col min="13336" max="13336" width="2" style="46" customWidth="1"/>
    <col min="13337" max="13337" width="6.33203125" style="46" customWidth="1"/>
    <col min="13338" max="13562" width="8.88671875" style="46"/>
    <col min="13563" max="13563" width="5.33203125" style="46" customWidth="1"/>
    <col min="13564" max="13564" width="15.33203125" style="46" customWidth="1"/>
    <col min="13565" max="13565" width="5" style="46" customWidth="1"/>
    <col min="13566" max="13581" width="4.44140625" style="46" customWidth="1"/>
    <col min="13582" max="13582" width="6.44140625" style="46" customWidth="1"/>
    <col min="13583" max="13588" width="4.44140625" style="46" customWidth="1"/>
    <col min="13589" max="13590" width="8.88671875" style="46"/>
    <col min="13591" max="13591" width="6.33203125" style="46" customWidth="1"/>
    <col min="13592" max="13592" width="2" style="46" customWidth="1"/>
    <col min="13593" max="13593" width="6.33203125" style="46" customWidth="1"/>
    <col min="13594" max="13818" width="8.88671875" style="46"/>
    <col min="13819" max="13819" width="5.33203125" style="46" customWidth="1"/>
    <col min="13820" max="13820" width="15.33203125" style="46" customWidth="1"/>
    <col min="13821" max="13821" width="5" style="46" customWidth="1"/>
    <col min="13822" max="13837" width="4.44140625" style="46" customWidth="1"/>
    <col min="13838" max="13838" width="6.44140625" style="46" customWidth="1"/>
    <col min="13839" max="13844" width="4.44140625" style="46" customWidth="1"/>
    <col min="13845" max="13846" width="8.88671875" style="46"/>
    <col min="13847" max="13847" width="6.33203125" style="46" customWidth="1"/>
    <col min="13848" max="13848" width="2" style="46" customWidth="1"/>
    <col min="13849" max="13849" width="6.33203125" style="46" customWidth="1"/>
    <col min="13850" max="14074" width="8.88671875" style="46"/>
    <col min="14075" max="14075" width="5.33203125" style="46" customWidth="1"/>
    <col min="14076" max="14076" width="15.33203125" style="46" customWidth="1"/>
    <col min="14077" max="14077" width="5" style="46" customWidth="1"/>
    <col min="14078" max="14093" width="4.44140625" style="46" customWidth="1"/>
    <col min="14094" max="14094" width="6.44140625" style="46" customWidth="1"/>
    <col min="14095" max="14100" width="4.44140625" style="46" customWidth="1"/>
    <col min="14101" max="14102" width="8.88671875" style="46"/>
    <col min="14103" max="14103" width="6.33203125" style="46" customWidth="1"/>
    <col min="14104" max="14104" width="2" style="46" customWidth="1"/>
    <col min="14105" max="14105" width="6.33203125" style="46" customWidth="1"/>
    <col min="14106" max="14330" width="8.88671875" style="46"/>
    <col min="14331" max="14331" width="5.33203125" style="46" customWidth="1"/>
    <col min="14332" max="14332" width="15.33203125" style="46" customWidth="1"/>
    <col min="14333" max="14333" width="5" style="46" customWidth="1"/>
    <col min="14334" max="14349" width="4.44140625" style="46" customWidth="1"/>
    <col min="14350" max="14350" width="6.44140625" style="46" customWidth="1"/>
    <col min="14351" max="14356" width="4.44140625" style="46" customWidth="1"/>
    <col min="14357" max="14358" width="8.88671875" style="46"/>
    <col min="14359" max="14359" width="6.33203125" style="46" customWidth="1"/>
    <col min="14360" max="14360" width="2" style="46" customWidth="1"/>
    <col min="14361" max="14361" width="6.33203125" style="46" customWidth="1"/>
    <col min="14362" max="14586" width="8.88671875" style="46"/>
    <col min="14587" max="14587" width="5.33203125" style="46" customWidth="1"/>
    <col min="14588" max="14588" width="15.33203125" style="46" customWidth="1"/>
    <col min="14589" max="14589" width="5" style="46" customWidth="1"/>
    <col min="14590" max="14605" width="4.44140625" style="46" customWidth="1"/>
    <col min="14606" max="14606" width="6.44140625" style="46" customWidth="1"/>
    <col min="14607" max="14612" width="4.44140625" style="46" customWidth="1"/>
    <col min="14613" max="14614" width="8.88671875" style="46"/>
    <col min="14615" max="14615" width="6.33203125" style="46" customWidth="1"/>
    <col min="14616" max="14616" width="2" style="46" customWidth="1"/>
    <col min="14617" max="14617" width="6.33203125" style="46" customWidth="1"/>
    <col min="14618" max="14842" width="8.88671875" style="46"/>
    <col min="14843" max="14843" width="5.33203125" style="46" customWidth="1"/>
    <col min="14844" max="14844" width="15.33203125" style="46" customWidth="1"/>
    <col min="14845" max="14845" width="5" style="46" customWidth="1"/>
    <col min="14846" max="14861" width="4.44140625" style="46" customWidth="1"/>
    <col min="14862" max="14862" width="6.44140625" style="46" customWidth="1"/>
    <col min="14863" max="14868" width="4.44140625" style="46" customWidth="1"/>
    <col min="14869" max="14870" width="8.88671875" style="46"/>
    <col min="14871" max="14871" width="6.33203125" style="46" customWidth="1"/>
    <col min="14872" max="14872" width="2" style="46" customWidth="1"/>
    <col min="14873" max="14873" width="6.33203125" style="46" customWidth="1"/>
    <col min="14874" max="15098" width="8.88671875" style="46"/>
    <col min="15099" max="15099" width="5.33203125" style="46" customWidth="1"/>
    <col min="15100" max="15100" width="15.33203125" style="46" customWidth="1"/>
    <col min="15101" max="15101" width="5" style="46" customWidth="1"/>
    <col min="15102" max="15117" width="4.44140625" style="46" customWidth="1"/>
    <col min="15118" max="15118" width="6.44140625" style="46" customWidth="1"/>
    <col min="15119" max="15124" width="4.44140625" style="46" customWidth="1"/>
    <col min="15125" max="15126" width="8.88671875" style="46"/>
    <col min="15127" max="15127" width="6.33203125" style="46" customWidth="1"/>
    <col min="15128" max="15128" width="2" style="46" customWidth="1"/>
    <col min="15129" max="15129" width="6.33203125" style="46" customWidth="1"/>
    <col min="15130" max="15354" width="8.88671875" style="46"/>
    <col min="15355" max="15355" width="5.33203125" style="46" customWidth="1"/>
    <col min="15356" max="15356" width="15.33203125" style="46" customWidth="1"/>
    <col min="15357" max="15357" width="5" style="46" customWidth="1"/>
    <col min="15358" max="15373" width="4.44140625" style="46" customWidth="1"/>
    <col min="15374" max="15374" width="6.44140625" style="46" customWidth="1"/>
    <col min="15375" max="15380" width="4.44140625" style="46" customWidth="1"/>
    <col min="15381" max="15382" width="8.88671875" style="46"/>
    <col min="15383" max="15383" width="6.33203125" style="46" customWidth="1"/>
    <col min="15384" max="15384" width="2" style="46" customWidth="1"/>
    <col min="15385" max="15385" width="6.33203125" style="46" customWidth="1"/>
    <col min="15386" max="15610" width="8.88671875" style="46"/>
    <col min="15611" max="15611" width="5.33203125" style="46" customWidth="1"/>
    <col min="15612" max="15612" width="15.33203125" style="46" customWidth="1"/>
    <col min="15613" max="15613" width="5" style="46" customWidth="1"/>
    <col min="15614" max="15629" width="4.44140625" style="46" customWidth="1"/>
    <col min="15630" max="15630" width="6.44140625" style="46" customWidth="1"/>
    <col min="15631" max="15636" width="4.44140625" style="46" customWidth="1"/>
    <col min="15637" max="15638" width="8.88671875" style="46"/>
    <col min="15639" max="15639" width="6.33203125" style="46" customWidth="1"/>
    <col min="15640" max="15640" width="2" style="46" customWidth="1"/>
    <col min="15641" max="15641" width="6.33203125" style="46" customWidth="1"/>
    <col min="15642" max="15866" width="8.88671875" style="46"/>
    <col min="15867" max="15867" width="5.33203125" style="46" customWidth="1"/>
    <col min="15868" max="15868" width="15.33203125" style="46" customWidth="1"/>
    <col min="15869" max="15869" width="5" style="46" customWidth="1"/>
    <col min="15870" max="15885" width="4.44140625" style="46" customWidth="1"/>
    <col min="15886" max="15886" width="6.44140625" style="46" customWidth="1"/>
    <col min="15887" max="15892" width="4.44140625" style="46" customWidth="1"/>
    <col min="15893" max="15894" width="8.88671875" style="46"/>
    <col min="15895" max="15895" width="6.33203125" style="46" customWidth="1"/>
    <col min="15896" max="15896" width="2" style="46" customWidth="1"/>
    <col min="15897" max="15897" width="6.33203125" style="46" customWidth="1"/>
    <col min="15898" max="16122" width="8.88671875" style="46"/>
    <col min="16123" max="16123" width="5.33203125" style="46" customWidth="1"/>
    <col min="16124" max="16124" width="15.33203125" style="46" customWidth="1"/>
    <col min="16125" max="16125" width="5" style="46" customWidth="1"/>
    <col min="16126" max="16141" width="4.44140625" style="46" customWidth="1"/>
    <col min="16142" max="16142" width="6.44140625" style="46" customWidth="1"/>
    <col min="16143" max="16148" width="4.44140625" style="46" customWidth="1"/>
    <col min="16149" max="16150" width="8.88671875" style="46"/>
    <col min="16151" max="16151" width="6.33203125" style="46" customWidth="1"/>
    <col min="16152" max="16152" width="2" style="46" customWidth="1"/>
    <col min="16153" max="16153" width="6.33203125" style="46" customWidth="1"/>
    <col min="16154" max="16384" width="8.88671875" style="46"/>
  </cols>
  <sheetData>
    <row r="1" spans="1:26" ht="18" customHeight="1" x14ac:dyDescent="0.3">
      <c r="A1" s="215" t="s">
        <v>59</v>
      </c>
      <c r="B1" s="216"/>
      <c r="C1" s="199" t="s">
        <v>0</v>
      </c>
      <c r="D1" s="200"/>
      <c r="E1" s="201"/>
      <c r="F1" s="199" t="s">
        <v>1</v>
      </c>
      <c r="G1" s="200"/>
      <c r="H1" s="201"/>
      <c r="I1" s="199" t="s">
        <v>2</v>
      </c>
      <c r="J1" s="200"/>
      <c r="K1" s="201"/>
      <c r="L1" s="199" t="s">
        <v>3</v>
      </c>
      <c r="M1" s="200"/>
      <c r="N1" s="201"/>
      <c r="O1" s="199" t="s">
        <v>4</v>
      </c>
      <c r="P1" s="200"/>
      <c r="Q1" s="201"/>
      <c r="R1" s="199" t="s">
        <v>9</v>
      </c>
      <c r="S1" s="200"/>
      <c r="T1" s="201"/>
      <c r="U1" s="202" t="s">
        <v>5</v>
      </c>
      <c r="V1" s="200" t="s">
        <v>6</v>
      </c>
      <c r="W1" s="200" t="s">
        <v>7</v>
      </c>
      <c r="X1" s="200"/>
      <c r="Y1" s="200"/>
      <c r="Z1" s="201"/>
    </row>
    <row r="2" spans="1:26" ht="27.75" customHeight="1" thickBot="1" x14ac:dyDescent="0.35">
      <c r="A2" s="217"/>
      <c r="B2" s="218"/>
      <c r="C2" s="206" t="str">
        <f>B3</f>
        <v>TJ Sokol FM A</v>
      </c>
      <c r="D2" s="204"/>
      <c r="E2" s="205"/>
      <c r="F2" s="206" t="str">
        <f>B4</f>
        <v>Rožnov A</v>
      </c>
      <c r="G2" s="204"/>
      <c r="H2" s="205"/>
      <c r="I2" s="206" t="str">
        <f>B5</f>
        <v>RED volley A</v>
      </c>
      <c r="J2" s="204"/>
      <c r="K2" s="205"/>
      <c r="L2" s="206" t="str">
        <f>B6</f>
        <v>Střítěž A</v>
      </c>
      <c r="M2" s="204"/>
      <c r="N2" s="205"/>
      <c r="O2" s="206" t="str">
        <f>B7</f>
        <v>TJ Ostrava A</v>
      </c>
      <c r="P2" s="204"/>
      <c r="Q2" s="205"/>
      <c r="R2" s="206" t="str">
        <f>B8</f>
        <v>Metylovice A</v>
      </c>
      <c r="S2" s="204"/>
      <c r="T2" s="205"/>
      <c r="U2" s="203"/>
      <c r="V2" s="204"/>
      <c r="W2" s="204"/>
      <c r="X2" s="204"/>
      <c r="Y2" s="204"/>
      <c r="Z2" s="205"/>
    </row>
    <row r="3" spans="1:26" ht="27.75" customHeight="1" x14ac:dyDescent="0.3">
      <c r="A3" s="5" t="s">
        <v>0</v>
      </c>
      <c r="B3" s="6" t="s">
        <v>25</v>
      </c>
      <c r="C3" s="108"/>
      <c r="D3" s="109"/>
      <c r="E3" s="110"/>
      <c r="F3" s="10">
        <v>15</v>
      </c>
      <c r="G3" s="47" t="s">
        <v>8</v>
      </c>
      <c r="H3" s="12">
        <v>5</v>
      </c>
      <c r="I3" s="10">
        <v>18</v>
      </c>
      <c r="J3" s="11" t="s">
        <v>8</v>
      </c>
      <c r="K3" s="12">
        <v>7</v>
      </c>
      <c r="L3" s="10">
        <v>14</v>
      </c>
      <c r="M3" s="11" t="s">
        <v>8</v>
      </c>
      <c r="N3" s="12">
        <v>8</v>
      </c>
      <c r="O3" s="10">
        <v>6</v>
      </c>
      <c r="P3" s="11" t="s">
        <v>8</v>
      </c>
      <c r="Q3" s="12">
        <v>16</v>
      </c>
      <c r="R3" s="10">
        <v>20</v>
      </c>
      <c r="S3" s="11" t="s">
        <v>8</v>
      </c>
      <c r="T3" s="12">
        <v>5</v>
      </c>
      <c r="U3" s="13">
        <f>SUM(IF(C3&gt;E3,1,0),IF(F3&gt;H3,1,0),IF(I3&gt;K3,1,0),IF(L3&gt;N3,1,0),IF(O3&gt;Q3,1,0),IF(R3&gt;T3,1,0))</f>
        <v>4</v>
      </c>
      <c r="V3" s="107">
        <v>2</v>
      </c>
      <c r="W3" s="47">
        <f>C3+F3+I3+L3+O3+R3</f>
        <v>73</v>
      </c>
      <c r="X3" s="47" t="s">
        <v>8</v>
      </c>
      <c r="Y3" s="47">
        <f>E3+H3+K3+N3+Q3+T3</f>
        <v>41</v>
      </c>
      <c r="Z3" s="49">
        <f>W3/Y3</f>
        <v>1.7804878048780488</v>
      </c>
    </row>
    <row r="4" spans="1:26" ht="27.75" customHeight="1" x14ac:dyDescent="0.3">
      <c r="A4" s="15" t="s">
        <v>1</v>
      </c>
      <c r="B4" s="16" t="s">
        <v>33</v>
      </c>
      <c r="C4" s="17">
        <f>H3</f>
        <v>5</v>
      </c>
      <c r="D4" s="50" t="s">
        <v>8</v>
      </c>
      <c r="E4" s="19">
        <f>F3</f>
        <v>15</v>
      </c>
      <c r="F4" s="111"/>
      <c r="G4" s="112"/>
      <c r="H4" s="113"/>
      <c r="I4" s="23">
        <v>13</v>
      </c>
      <c r="J4" s="51" t="s">
        <v>8</v>
      </c>
      <c r="K4" s="25">
        <v>17</v>
      </c>
      <c r="L4" s="23">
        <v>10</v>
      </c>
      <c r="M4" s="24" t="s">
        <v>8</v>
      </c>
      <c r="N4" s="25">
        <v>14</v>
      </c>
      <c r="O4" s="23">
        <v>2</v>
      </c>
      <c r="P4" s="24" t="s">
        <v>8</v>
      </c>
      <c r="Q4" s="25">
        <v>24</v>
      </c>
      <c r="R4" s="23">
        <v>12</v>
      </c>
      <c r="S4" s="24" t="s">
        <v>8</v>
      </c>
      <c r="T4" s="25">
        <v>14</v>
      </c>
      <c r="U4" s="26">
        <f t="shared" ref="U4:U8" si="0">SUM(IF(C4&gt;E4,1,0),IF(F4&gt;H4,1,0),IF(I4&gt;K4,1,0),IF(L4&gt;N4,1,0),IF(O4&gt;Q4,1,0),IF(R4&gt;T4,1,0))</f>
        <v>0</v>
      </c>
      <c r="V4" s="83">
        <v>6</v>
      </c>
      <c r="W4" s="51">
        <f t="shared" ref="W4:W8" si="1">C4+F4+I4+L4+O4+R4</f>
        <v>42</v>
      </c>
      <c r="X4" s="51" t="s">
        <v>8</v>
      </c>
      <c r="Y4" s="51">
        <f t="shared" ref="Y4:Y8" si="2">E4+H4+K4+N4+Q4+T4</f>
        <v>84</v>
      </c>
      <c r="Z4" s="53">
        <f t="shared" ref="Z4:Z8" si="3">W4/Y4</f>
        <v>0.5</v>
      </c>
    </row>
    <row r="5" spans="1:26" ht="27.75" customHeight="1" x14ac:dyDescent="0.3">
      <c r="A5" s="15" t="s">
        <v>2</v>
      </c>
      <c r="B5" s="16" t="s">
        <v>31</v>
      </c>
      <c r="C5" s="17">
        <f>K3</f>
        <v>7</v>
      </c>
      <c r="D5" s="18" t="s">
        <v>8</v>
      </c>
      <c r="E5" s="19">
        <f>I3</f>
        <v>18</v>
      </c>
      <c r="F5" s="17">
        <f>K4</f>
        <v>17</v>
      </c>
      <c r="G5" s="50" t="s">
        <v>8</v>
      </c>
      <c r="H5" s="19">
        <f>I4</f>
        <v>13</v>
      </c>
      <c r="I5" s="111"/>
      <c r="J5" s="112"/>
      <c r="K5" s="113"/>
      <c r="L5" s="23">
        <v>12</v>
      </c>
      <c r="M5" s="51" t="s">
        <v>8</v>
      </c>
      <c r="N5" s="25">
        <v>14</v>
      </c>
      <c r="O5" s="23">
        <v>3</v>
      </c>
      <c r="P5" s="24" t="s">
        <v>8</v>
      </c>
      <c r="Q5" s="25">
        <v>20</v>
      </c>
      <c r="R5" s="23">
        <v>9</v>
      </c>
      <c r="S5" s="24" t="s">
        <v>8</v>
      </c>
      <c r="T5" s="25">
        <v>17</v>
      </c>
      <c r="U5" s="26">
        <f t="shared" si="0"/>
        <v>1</v>
      </c>
      <c r="V5" s="83">
        <v>5</v>
      </c>
      <c r="W5" s="51">
        <f t="shared" si="1"/>
        <v>48</v>
      </c>
      <c r="X5" s="51" t="s">
        <v>8</v>
      </c>
      <c r="Y5" s="51">
        <f t="shared" si="2"/>
        <v>82</v>
      </c>
      <c r="Z5" s="53">
        <f t="shared" si="3"/>
        <v>0.58536585365853655</v>
      </c>
    </row>
    <row r="6" spans="1:26" ht="27.75" customHeight="1" x14ac:dyDescent="0.3">
      <c r="A6" s="15" t="s">
        <v>3</v>
      </c>
      <c r="B6" s="16" t="s">
        <v>32</v>
      </c>
      <c r="C6" s="17">
        <f>N3</f>
        <v>8</v>
      </c>
      <c r="D6" s="18" t="s">
        <v>8</v>
      </c>
      <c r="E6" s="19">
        <f>L3</f>
        <v>14</v>
      </c>
      <c r="F6" s="17">
        <f>N4</f>
        <v>14</v>
      </c>
      <c r="G6" s="18" t="s">
        <v>8</v>
      </c>
      <c r="H6" s="19">
        <f>L4</f>
        <v>10</v>
      </c>
      <c r="I6" s="17">
        <f>N5</f>
        <v>14</v>
      </c>
      <c r="J6" s="50" t="s">
        <v>8</v>
      </c>
      <c r="K6" s="19">
        <f>L5</f>
        <v>12</v>
      </c>
      <c r="L6" s="111"/>
      <c r="M6" s="112"/>
      <c r="N6" s="113"/>
      <c r="O6" s="23">
        <v>3</v>
      </c>
      <c r="P6" s="51" t="s">
        <v>8</v>
      </c>
      <c r="Q6" s="25">
        <v>20</v>
      </c>
      <c r="R6" s="23">
        <v>10</v>
      </c>
      <c r="S6" s="24" t="s">
        <v>8</v>
      </c>
      <c r="T6" s="25">
        <v>12</v>
      </c>
      <c r="U6" s="26">
        <f t="shared" si="0"/>
        <v>2</v>
      </c>
      <c r="V6" s="83">
        <v>4</v>
      </c>
      <c r="W6" s="51">
        <f t="shared" si="1"/>
        <v>49</v>
      </c>
      <c r="X6" s="51" t="s">
        <v>8</v>
      </c>
      <c r="Y6" s="51">
        <f t="shared" si="2"/>
        <v>68</v>
      </c>
      <c r="Z6" s="53">
        <f t="shared" si="3"/>
        <v>0.72058823529411764</v>
      </c>
    </row>
    <row r="7" spans="1:26" ht="27.75" customHeight="1" x14ac:dyDescent="0.3">
      <c r="A7" s="15" t="s">
        <v>4</v>
      </c>
      <c r="B7" s="16" t="s">
        <v>34</v>
      </c>
      <c r="C7" s="17">
        <f>Q3</f>
        <v>16</v>
      </c>
      <c r="D7" s="18" t="s">
        <v>8</v>
      </c>
      <c r="E7" s="19">
        <f>O3</f>
        <v>6</v>
      </c>
      <c r="F7" s="17">
        <f>Q4</f>
        <v>24</v>
      </c>
      <c r="G7" s="18" t="s">
        <v>8</v>
      </c>
      <c r="H7" s="19">
        <f>O4</f>
        <v>2</v>
      </c>
      <c r="I7" s="17">
        <f>Q5</f>
        <v>20</v>
      </c>
      <c r="J7" s="18" t="s">
        <v>8</v>
      </c>
      <c r="K7" s="19">
        <f>O5</f>
        <v>3</v>
      </c>
      <c r="L7" s="17">
        <f>Q6</f>
        <v>20</v>
      </c>
      <c r="M7" s="50" t="s">
        <v>8</v>
      </c>
      <c r="N7" s="19">
        <f>O6</f>
        <v>3</v>
      </c>
      <c r="O7" s="111"/>
      <c r="P7" s="112"/>
      <c r="Q7" s="113"/>
      <c r="R7" s="23">
        <v>27</v>
      </c>
      <c r="S7" s="51" t="s">
        <v>8</v>
      </c>
      <c r="T7" s="25">
        <v>4</v>
      </c>
      <c r="U7" s="26">
        <f t="shared" si="0"/>
        <v>5</v>
      </c>
      <c r="V7" s="83">
        <v>1</v>
      </c>
      <c r="W7" s="51">
        <f t="shared" si="1"/>
        <v>107</v>
      </c>
      <c r="X7" s="51" t="s">
        <v>8</v>
      </c>
      <c r="Y7" s="51">
        <f t="shared" si="2"/>
        <v>18</v>
      </c>
      <c r="Z7" s="53">
        <f t="shared" si="3"/>
        <v>5.9444444444444446</v>
      </c>
    </row>
    <row r="8" spans="1:26" ht="27.75" customHeight="1" thickBot="1" x14ac:dyDescent="0.35">
      <c r="A8" s="4" t="s">
        <v>9</v>
      </c>
      <c r="B8" s="28" t="s">
        <v>14</v>
      </c>
      <c r="C8" s="29">
        <f>T3</f>
        <v>5</v>
      </c>
      <c r="D8" s="30" t="s">
        <v>8</v>
      </c>
      <c r="E8" s="31">
        <f>R3</f>
        <v>20</v>
      </c>
      <c r="F8" s="29">
        <f>T4</f>
        <v>14</v>
      </c>
      <c r="G8" s="30" t="s">
        <v>8</v>
      </c>
      <c r="H8" s="31">
        <f>R4</f>
        <v>12</v>
      </c>
      <c r="I8" s="29">
        <f>T5</f>
        <v>17</v>
      </c>
      <c r="J8" s="30" t="s">
        <v>8</v>
      </c>
      <c r="K8" s="31">
        <f>R5</f>
        <v>9</v>
      </c>
      <c r="L8" s="29">
        <f>T6</f>
        <v>12</v>
      </c>
      <c r="M8" s="30" t="s">
        <v>8</v>
      </c>
      <c r="N8" s="31">
        <f>R6</f>
        <v>10</v>
      </c>
      <c r="O8" s="29">
        <f>T7</f>
        <v>4</v>
      </c>
      <c r="P8" s="54" t="s">
        <v>8</v>
      </c>
      <c r="Q8" s="31">
        <f>R7</f>
        <v>27</v>
      </c>
      <c r="R8" s="114"/>
      <c r="S8" s="115"/>
      <c r="T8" s="116"/>
      <c r="U8" s="35">
        <f t="shared" si="0"/>
        <v>3</v>
      </c>
      <c r="V8" s="87">
        <v>3</v>
      </c>
      <c r="W8" s="37">
        <f t="shared" si="1"/>
        <v>52</v>
      </c>
      <c r="X8" s="37" t="s">
        <v>8</v>
      </c>
      <c r="Y8" s="37">
        <f t="shared" si="2"/>
        <v>78</v>
      </c>
      <c r="Z8" s="38">
        <f t="shared" si="3"/>
        <v>0.66666666666666663</v>
      </c>
    </row>
  </sheetData>
  <mergeCells count="16">
    <mergeCell ref="R1:T1"/>
    <mergeCell ref="U1:U2"/>
    <mergeCell ref="V1:V2"/>
    <mergeCell ref="W1:Z2"/>
    <mergeCell ref="C2:E2"/>
    <mergeCell ref="F2:H2"/>
    <mergeCell ref="I2:K2"/>
    <mergeCell ref="L2:N2"/>
    <mergeCell ref="O2:Q2"/>
    <mergeCell ref="R2:T2"/>
    <mergeCell ref="O1:Q1"/>
    <mergeCell ref="A1:B2"/>
    <mergeCell ref="C1:E1"/>
    <mergeCell ref="F1:H1"/>
    <mergeCell ref="I1:K1"/>
    <mergeCell ref="L1:N1"/>
  </mergeCells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0D34D-EDAF-46B3-8B7F-88AC96232D4C}">
  <sheetPr>
    <tabColor rgb="FF00B0F0"/>
  </sheetPr>
  <dimension ref="A1:W23"/>
  <sheetViews>
    <sheetView workbookViewId="0">
      <selection activeCell="AB13" sqref="AB13"/>
    </sheetView>
  </sheetViews>
  <sheetFormatPr defaultRowHeight="14.4" x14ac:dyDescent="0.3"/>
  <cols>
    <col min="2" max="2" width="14.5546875" bestFit="1" customWidth="1"/>
    <col min="3" max="17" width="5" customWidth="1"/>
    <col min="18" max="20" width="8" customWidth="1"/>
    <col min="21" max="21" width="2.33203125" customWidth="1"/>
    <col min="22" max="22" width="8" customWidth="1"/>
    <col min="23" max="23" width="12.44140625" customWidth="1"/>
    <col min="249" max="249" width="14.5546875" bestFit="1" customWidth="1"/>
    <col min="250" max="264" width="5" customWidth="1"/>
    <col min="265" max="273" width="0" hidden="1" customWidth="1"/>
    <col min="274" max="276" width="8" customWidth="1"/>
    <col min="277" max="277" width="2.33203125" customWidth="1"/>
    <col min="278" max="279" width="8" customWidth="1"/>
    <col min="505" max="505" width="14.5546875" bestFit="1" customWidth="1"/>
    <col min="506" max="520" width="5" customWidth="1"/>
    <col min="521" max="529" width="0" hidden="1" customWidth="1"/>
    <col min="530" max="532" width="8" customWidth="1"/>
    <col min="533" max="533" width="2.33203125" customWidth="1"/>
    <col min="534" max="535" width="8" customWidth="1"/>
    <col min="761" max="761" width="14.5546875" bestFit="1" customWidth="1"/>
    <col min="762" max="776" width="5" customWidth="1"/>
    <col min="777" max="785" width="0" hidden="1" customWidth="1"/>
    <col min="786" max="788" width="8" customWidth="1"/>
    <col min="789" max="789" width="2.33203125" customWidth="1"/>
    <col min="790" max="791" width="8" customWidth="1"/>
    <col min="1017" max="1017" width="14.5546875" bestFit="1" customWidth="1"/>
    <col min="1018" max="1032" width="5" customWidth="1"/>
    <col min="1033" max="1041" width="0" hidden="1" customWidth="1"/>
    <col min="1042" max="1044" width="8" customWidth="1"/>
    <col min="1045" max="1045" width="2.33203125" customWidth="1"/>
    <col min="1046" max="1047" width="8" customWidth="1"/>
    <col min="1273" max="1273" width="14.5546875" bestFit="1" customWidth="1"/>
    <col min="1274" max="1288" width="5" customWidth="1"/>
    <col min="1289" max="1297" width="0" hidden="1" customWidth="1"/>
    <col min="1298" max="1300" width="8" customWidth="1"/>
    <col min="1301" max="1301" width="2.33203125" customWidth="1"/>
    <col min="1302" max="1303" width="8" customWidth="1"/>
    <col min="1529" max="1529" width="14.5546875" bestFit="1" customWidth="1"/>
    <col min="1530" max="1544" width="5" customWidth="1"/>
    <col min="1545" max="1553" width="0" hidden="1" customWidth="1"/>
    <col min="1554" max="1556" width="8" customWidth="1"/>
    <col min="1557" max="1557" width="2.33203125" customWidth="1"/>
    <col min="1558" max="1559" width="8" customWidth="1"/>
    <col min="1785" max="1785" width="14.5546875" bestFit="1" customWidth="1"/>
    <col min="1786" max="1800" width="5" customWidth="1"/>
    <col min="1801" max="1809" width="0" hidden="1" customWidth="1"/>
    <col min="1810" max="1812" width="8" customWidth="1"/>
    <col min="1813" max="1813" width="2.33203125" customWidth="1"/>
    <col min="1814" max="1815" width="8" customWidth="1"/>
    <col min="2041" max="2041" width="14.5546875" bestFit="1" customWidth="1"/>
    <col min="2042" max="2056" width="5" customWidth="1"/>
    <col min="2057" max="2065" width="0" hidden="1" customWidth="1"/>
    <col min="2066" max="2068" width="8" customWidth="1"/>
    <col min="2069" max="2069" width="2.33203125" customWidth="1"/>
    <col min="2070" max="2071" width="8" customWidth="1"/>
    <col min="2297" max="2297" width="14.5546875" bestFit="1" customWidth="1"/>
    <col min="2298" max="2312" width="5" customWidth="1"/>
    <col min="2313" max="2321" width="0" hidden="1" customWidth="1"/>
    <col min="2322" max="2324" width="8" customWidth="1"/>
    <col min="2325" max="2325" width="2.33203125" customWidth="1"/>
    <col min="2326" max="2327" width="8" customWidth="1"/>
    <col min="2553" max="2553" width="14.5546875" bestFit="1" customWidth="1"/>
    <col min="2554" max="2568" width="5" customWidth="1"/>
    <col min="2569" max="2577" width="0" hidden="1" customWidth="1"/>
    <col min="2578" max="2580" width="8" customWidth="1"/>
    <col min="2581" max="2581" width="2.33203125" customWidth="1"/>
    <col min="2582" max="2583" width="8" customWidth="1"/>
    <col min="2809" max="2809" width="14.5546875" bestFit="1" customWidth="1"/>
    <col min="2810" max="2824" width="5" customWidth="1"/>
    <col min="2825" max="2833" width="0" hidden="1" customWidth="1"/>
    <col min="2834" max="2836" width="8" customWidth="1"/>
    <col min="2837" max="2837" width="2.33203125" customWidth="1"/>
    <col min="2838" max="2839" width="8" customWidth="1"/>
    <col min="3065" max="3065" width="14.5546875" bestFit="1" customWidth="1"/>
    <col min="3066" max="3080" width="5" customWidth="1"/>
    <col min="3081" max="3089" width="0" hidden="1" customWidth="1"/>
    <col min="3090" max="3092" width="8" customWidth="1"/>
    <col min="3093" max="3093" width="2.33203125" customWidth="1"/>
    <col min="3094" max="3095" width="8" customWidth="1"/>
    <col min="3321" max="3321" width="14.5546875" bestFit="1" customWidth="1"/>
    <col min="3322" max="3336" width="5" customWidth="1"/>
    <col min="3337" max="3345" width="0" hidden="1" customWidth="1"/>
    <col min="3346" max="3348" width="8" customWidth="1"/>
    <col min="3349" max="3349" width="2.33203125" customWidth="1"/>
    <col min="3350" max="3351" width="8" customWidth="1"/>
    <col min="3577" max="3577" width="14.5546875" bestFit="1" customWidth="1"/>
    <col min="3578" max="3592" width="5" customWidth="1"/>
    <col min="3593" max="3601" width="0" hidden="1" customWidth="1"/>
    <col min="3602" max="3604" width="8" customWidth="1"/>
    <col min="3605" max="3605" width="2.33203125" customWidth="1"/>
    <col min="3606" max="3607" width="8" customWidth="1"/>
    <col min="3833" max="3833" width="14.5546875" bestFit="1" customWidth="1"/>
    <col min="3834" max="3848" width="5" customWidth="1"/>
    <col min="3849" max="3857" width="0" hidden="1" customWidth="1"/>
    <col min="3858" max="3860" width="8" customWidth="1"/>
    <col min="3861" max="3861" width="2.33203125" customWidth="1"/>
    <col min="3862" max="3863" width="8" customWidth="1"/>
    <col min="4089" max="4089" width="14.5546875" bestFit="1" customWidth="1"/>
    <col min="4090" max="4104" width="5" customWidth="1"/>
    <col min="4105" max="4113" width="0" hidden="1" customWidth="1"/>
    <col min="4114" max="4116" width="8" customWidth="1"/>
    <col min="4117" max="4117" width="2.33203125" customWidth="1"/>
    <col min="4118" max="4119" width="8" customWidth="1"/>
    <col min="4345" max="4345" width="14.5546875" bestFit="1" customWidth="1"/>
    <col min="4346" max="4360" width="5" customWidth="1"/>
    <col min="4361" max="4369" width="0" hidden="1" customWidth="1"/>
    <col min="4370" max="4372" width="8" customWidth="1"/>
    <col min="4373" max="4373" width="2.33203125" customWidth="1"/>
    <col min="4374" max="4375" width="8" customWidth="1"/>
    <col min="4601" max="4601" width="14.5546875" bestFit="1" customWidth="1"/>
    <col min="4602" max="4616" width="5" customWidth="1"/>
    <col min="4617" max="4625" width="0" hidden="1" customWidth="1"/>
    <col min="4626" max="4628" width="8" customWidth="1"/>
    <col min="4629" max="4629" width="2.33203125" customWidth="1"/>
    <col min="4630" max="4631" width="8" customWidth="1"/>
    <col min="4857" max="4857" width="14.5546875" bestFit="1" customWidth="1"/>
    <col min="4858" max="4872" width="5" customWidth="1"/>
    <col min="4873" max="4881" width="0" hidden="1" customWidth="1"/>
    <col min="4882" max="4884" width="8" customWidth="1"/>
    <col min="4885" max="4885" width="2.33203125" customWidth="1"/>
    <col min="4886" max="4887" width="8" customWidth="1"/>
    <col min="5113" max="5113" width="14.5546875" bestFit="1" customWidth="1"/>
    <col min="5114" max="5128" width="5" customWidth="1"/>
    <col min="5129" max="5137" width="0" hidden="1" customWidth="1"/>
    <col min="5138" max="5140" width="8" customWidth="1"/>
    <col min="5141" max="5141" width="2.33203125" customWidth="1"/>
    <col min="5142" max="5143" width="8" customWidth="1"/>
    <col min="5369" max="5369" width="14.5546875" bestFit="1" customWidth="1"/>
    <col min="5370" max="5384" width="5" customWidth="1"/>
    <col min="5385" max="5393" width="0" hidden="1" customWidth="1"/>
    <col min="5394" max="5396" width="8" customWidth="1"/>
    <col min="5397" max="5397" width="2.33203125" customWidth="1"/>
    <col min="5398" max="5399" width="8" customWidth="1"/>
    <col min="5625" max="5625" width="14.5546875" bestFit="1" customWidth="1"/>
    <col min="5626" max="5640" width="5" customWidth="1"/>
    <col min="5641" max="5649" width="0" hidden="1" customWidth="1"/>
    <col min="5650" max="5652" width="8" customWidth="1"/>
    <col min="5653" max="5653" width="2.33203125" customWidth="1"/>
    <col min="5654" max="5655" width="8" customWidth="1"/>
    <col min="5881" max="5881" width="14.5546875" bestFit="1" customWidth="1"/>
    <col min="5882" max="5896" width="5" customWidth="1"/>
    <col min="5897" max="5905" width="0" hidden="1" customWidth="1"/>
    <col min="5906" max="5908" width="8" customWidth="1"/>
    <col min="5909" max="5909" width="2.33203125" customWidth="1"/>
    <col min="5910" max="5911" width="8" customWidth="1"/>
    <col min="6137" max="6137" width="14.5546875" bestFit="1" customWidth="1"/>
    <col min="6138" max="6152" width="5" customWidth="1"/>
    <col min="6153" max="6161" width="0" hidden="1" customWidth="1"/>
    <col min="6162" max="6164" width="8" customWidth="1"/>
    <col min="6165" max="6165" width="2.33203125" customWidth="1"/>
    <col min="6166" max="6167" width="8" customWidth="1"/>
    <col min="6393" max="6393" width="14.5546875" bestFit="1" customWidth="1"/>
    <col min="6394" max="6408" width="5" customWidth="1"/>
    <col min="6409" max="6417" width="0" hidden="1" customWidth="1"/>
    <col min="6418" max="6420" width="8" customWidth="1"/>
    <col min="6421" max="6421" width="2.33203125" customWidth="1"/>
    <col min="6422" max="6423" width="8" customWidth="1"/>
    <col min="6649" max="6649" width="14.5546875" bestFit="1" customWidth="1"/>
    <col min="6650" max="6664" width="5" customWidth="1"/>
    <col min="6665" max="6673" width="0" hidden="1" customWidth="1"/>
    <col min="6674" max="6676" width="8" customWidth="1"/>
    <col min="6677" max="6677" width="2.33203125" customWidth="1"/>
    <col min="6678" max="6679" width="8" customWidth="1"/>
    <col min="6905" max="6905" width="14.5546875" bestFit="1" customWidth="1"/>
    <col min="6906" max="6920" width="5" customWidth="1"/>
    <col min="6921" max="6929" width="0" hidden="1" customWidth="1"/>
    <col min="6930" max="6932" width="8" customWidth="1"/>
    <col min="6933" max="6933" width="2.33203125" customWidth="1"/>
    <col min="6934" max="6935" width="8" customWidth="1"/>
    <col min="7161" max="7161" width="14.5546875" bestFit="1" customWidth="1"/>
    <col min="7162" max="7176" width="5" customWidth="1"/>
    <col min="7177" max="7185" width="0" hidden="1" customWidth="1"/>
    <col min="7186" max="7188" width="8" customWidth="1"/>
    <col min="7189" max="7189" width="2.33203125" customWidth="1"/>
    <col min="7190" max="7191" width="8" customWidth="1"/>
    <col min="7417" max="7417" width="14.5546875" bestFit="1" customWidth="1"/>
    <col min="7418" max="7432" width="5" customWidth="1"/>
    <col min="7433" max="7441" width="0" hidden="1" customWidth="1"/>
    <col min="7442" max="7444" width="8" customWidth="1"/>
    <col min="7445" max="7445" width="2.33203125" customWidth="1"/>
    <col min="7446" max="7447" width="8" customWidth="1"/>
    <col min="7673" max="7673" width="14.5546875" bestFit="1" customWidth="1"/>
    <col min="7674" max="7688" width="5" customWidth="1"/>
    <col min="7689" max="7697" width="0" hidden="1" customWidth="1"/>
    <col min="7698" max="7700" width="8" customWidth="1"/>
    <col min="7701" max="7701" width="2.33203125" customWidth="1"/>
    <col min="7702" max="7703" width="8" customWidth="1"/>
    <col min="7929" max="7929" width="14.5546875" bestFit="1" customWidth="1"/>
    <col min="7930" max="7944" width="5" customWidth="1"/>
    <col min="7945" max="7953" width="0" hidden="1" customWidth="1"/>
    <col min="7954" max="7956" width="8" customWidth="1"/>
    <col min="7957" max="7957" width="2.33203125" customWidth="1"/>
    <col min="7958" max="7959" width="8" customWidth="1"/>
    <col min="8185" max="8185" width="14.5546875" bestFit="1" customWidth="1"/>
    <col min="8186" max="8200" width="5" customWidth="1"/>
    <col min="8201" max="8209" width="0" hidden="1" customWidth="1"/>
    <col min="8210" max="8212" width="8" customWidth="1"/>
    <col min="8213" max="8213" width="2.33203125" customWidth="1"/>
    <col min="8214" max="8215" width="8" customWidth="1"/>
    <col min="8441" max="8441" width="14.5546875" bestFit="1" customWidth="1"/>
    <col min="8442" max="8456" width="5" customWidth="1"/>
    <col min="8457" max="8465" width="0" hidden="1" customWidth="1"/>
    <col min="8466" max="8468" width="8" customWidth="1"/>
    <col min="8469" max="8469" width="2.33203125" customWidth="1"/>
    <col min="8470" max="8471" width="8" customWidth="1"/>
    <col min="8697" max="8697" width="14.5546875" bestFit="1" customWidth="1"/>
    <col min="8698" max="8712" width="5" customWidth="1"/>
    <col min="8713" max="8721" width="0" hidden="1" customWidth="1"/>
    <col min="8722" max="8724" width="8" customWidth="1"/>
    <col min="8725" max="8725" width="2.33203125" customWidth="1"/>
    <col min="8726" max="8727" width="8" customWidth="1"/>
    <col min="8953" max="8953" width="14.5546875" bestFit="1" customWidth="1"/>
    <col min="8954" max="8968" width="5" customWidth="1"/>
    <col min="8969" max="8977" width="0" hidden="1" customWidth="1"/>
    <col min="8978" max="8980" width="8" customWidth="1"/>
    <col min="8981" max="8981" width="2.33203125" customWidth="1"/>
    <col min="8982" max="8983" width="8" customWidth="1"/>
    <col min="9209" max="9209" width="14.5546875" bestFit="1" customWidth="1"/>
    <col min="9210" max="9224" width="5" customWidth="1"/>
    <col min="9225" max="9233" width="0" hidden="1" customWidth="1"/>
    <col min="9234" max="9236" width="8" customWidth="1"/>
    <col min="9237" max="9237" width="2.33203125" customWidth="1"/>
    <col min="9238" max="9239" width="8" customWidth="1"/>
    <col min="9465" max="9465" width="14.5546875" bestFit="1" customWidth="1"/>
    <col min="9466" max="9480" width="5" customWidth="1"/>
    <col min="9481" max="9489" width="0" hidden="1" customWidth="1"/>
    <col min="9490" max="9492" width="8" customWidth="1"/>
    <col min="9493" max="9493" width="2.33203125" customWidth="1"/>
    <col min="9494" max="9495" width="8" customWidth="1"/>
    <col min="9721" max="9721" width="14.5546875" bestFit="1" customWidth="1"/>
    <col min="9722" max="9736" width="5" customWidth="1"/>
    <col min="9737" max="9745" width="0" hidden="1" customWidth="1"/>
    <col min="9746" max="9748" width="8" customWidth="1"/>
    <col min="9749" max="9749" width="2.33203125" customWidth="1"/>
    <col min="9750" max="9751" width="8" customWidth="1"/>
    <col min="9977" max="9977" width="14.5546875" bestFit="1" customWidth="1"/>
    <col min="9978" max="9992" width="5" customWidth="1"/>
    <col min="9993" max="10001" width="0" hidden="1" customWidth="1"/>
    <col min="10002" max="10004" width="8" customWidth="1"/>
    <col min="10005" max="10005" width="2.33203125" customWidth="1"/>
    <col min="10006" max="10007" width="8" customWidth="1"/>
    <col min="10233" max="10233" width="14.5546875" bestFit="1" customWidth="1"/>
    <col min="10234" max="10248" width="5" customWidth="1"/>
    <col min="10249" max="10257" width="0" hidden="1" customWidth="1"/>
    <col min="10258" max="10260" width="8" customWidth="1"/>
    <col min="10261" max="10261" width="2.33203125" customWidth="1"/>
    <col min="10262" max="10263" width="8" customWidth="1"/>
    <col min="10489" max="10489" width="14.5546875" bestFit="1" customWidth="1"/>
    <col min="10490" max="10504" width="5" customWidth="1"/>
    <col min="10505" max="10513" width="0" hidden="1" customWidth="1"/>
    <col min="10514" max="10516" width="8" customWidth="1"/>
    <col min="10517" max="10517" width="2.33203125" customWidth="1"/>
    <col min="10518" max="10519" width="8" customWidth="1"/>
    <col min="10745" max="10745" width="14.5546875" bestFit="1" customWidth="1"/>
    <col min="10746" max="10760" width="5" customWidth="1"/>
    <col min="10761" max="10769" width="0" hidden="1" customWidth="1"/>
    <col min="10770" max="10772" width="8" customWidth="1"/>
    <col min="10773" max="10773" width="2.33203125" customWidth="1"/>
    <col min="10774" max="10775" width="8" customWidth="1"/>
    <col min="11001" max="11001" width="14.5546875" bestFit="1" customWidth="1"/>
    <col min="11002" max="11016" width="5" customWidth="1"/>
    <col min="11017" max="11025" width="0" hidden="1" customWidth="1"/>
    <col min="11026" max="11028" width="8" customWidth="1"/>
    <col min="11029" max="11029" width="2.33203125" customWidth="1"/>
    <col min="11030" max="11031" width="8" customWidth="1"/>
    <col min="11257" max="11257" width="14.5546875" bestFit="1" customWidth="1"/>
    <col min="11258" max="11272" width="5" customWidth="1"/>
    <col min="11273" max="11281" width="0" hidden="1" customWidth="1"/>
    <col min="11282" max="11284" width="8" customWidth="1"/>
    <col min="11285" max="11285" width="2.33203125" customWidth="1"/>
    <col min="11286" max="11287" width="8" customWidth="1"/>
    <col min="11513" max="11513" width="14.5546875" bestFit="1" customWidth="1"/>
    <col min="11514" max="11528" width="5" customWidth="1"/>
    <col min="11529" max="11537" width="0" hidden="1" customWidth="1"/>
    <col min="11538" max="11540" width="8" customWidth="1"/>
    <col min="11541" max="11541" width="2.33203125" customWidth="1"/>
    <col min="11542" max="11543" width="8" customWidth="1"/>
    <col min="11769" max="11769" width="14.5546875" bestFit="1" customWidth="1"/>
    <col min="11770" max="11784" width="5" customWidth="1"/>
    <col min="11785" max="11793" width="0" hidden="1" customWidth="1"/>
    <col min="11794" max="11796" width="8" customWidth="1"/>
    <col min="11797" max="11797" width="2.33203125" customWidth="1"/>
    <col min="11798" max="11799" width="8" customWidth="1"/>
    <col min="12025" max="12025" width="14.5546875" bestFit="1" customWidth="1"/>
    <col min="12026" max="12040" width="5" customWidth="1"/>
    <col min="12041" max="12049" width="0" hidden="1" customWidth="1"/>
    <col min="12050" max="12052" width="8" customWidth="1"/>
    <col min="12053" max="12053" width="2.33203125" customWidth="1"/>
    <col min="12054" max="12055" width="8" customWidth="1"/>
    <col min="12281" max="12281" width="14.5546875" bestFit="1" customWidth="1"/>
    <col min="12282" max="12296" width="5" customWidth="1"/>
    <col min="12297" max="12305" width="0" hidden="1" customWidth="1"/>
    <col min="12306" max="12308" width="8" customWidth="1"/>
    <col min="12309" max="12309" width="2.33203125" customWidth="1"/>
    <col min="12310" max="12311" width="8" customWidth="1"/>
    <col min="12537" max="12537" width="14.5546875" bestFit="1" customWidth="1"/>
    <col min="12538" max="12552" width="5" customWidth="1"/>
    <col min="12553" max="12561" width="0" hidden="1" customWidth="1"/>
    <col min="12562" max="12564" width="8" customWidth="1"/>
    <col min="12565" max="12565" width="2.33203125" customWidth="1"/>
    <col min="12566" max="12567" width="8" customWidth="1"/>
    <col min="12793" max="12793" width="14.5546875" bestFit="1" customWidth="1"/>
    <col min="12794" max="12808" width="5" customWidth="1"/>
    <col min="12809" max="12817" width="0" hidden="1" customWidth="1"/>
    <col min="12818" max="12820" width="8" customWidth="1"/>
    <col min="12821" max="12821" width="2.33203125" customWidth="1"/>
    <col min="12822" max="12823" width="8" customWidth="1"/>
    <col min="13049" max="13049" width="14.5546875" bestFit="1" customWidth="1"/>
    <col min="13050" max="13064" width="5" customWidth="1"/>
    <col min="13065" max="13073" width="0" hidden="1" customWidth="1"/>
    <col min="13074" max="13076" width="8" customWidth="1"/>
    <col min="13077" max="13077" width="2.33203125" customWidth="1"/>
    <col min="13078" max="13079" width="8" customWidth="1"/>
    <col min="13305" max="13305" width="14.5546875" bestFit="1" customWidth="1"/>
    <col min="13306" max="13320" width="5" customWidth="1"/>
    <col min="13321" max="13329" width="0" hidden="1" customWidth="1"/>
    <col min="13330" max="13332" width="8" customWidth="1"/>
    <col min="13333" max="13333" width="2.33203125" customWidth="1"/>
    <col min="13334" max="13335" width="8" customWidth="1"/>
    <col min="13561" max="13561" width="14.5546875" bestFit="1" customWidth="1"/>
    <col min="13562" max="13576" width="5" customWidth="1"/>
    <col min="13577" max="13585" width="0" hidden="1" customWidth="1"/>
    <col min="13586" max="13588" width="8" customWidth="1"/>
    <col min="13589" max="13589" width="2.33203125" customWidth="1"/>
    <col min="13590" max="13591" width="8" customWidth="1"/>
    <col min="13817" max="13817" width="14.5546875" bestFit="1" customWidth="1"/>
    <col min="13818" max="13832" width="5" customWidth="1"/>
    <col min="13833" max="13841" width="0" hidden="1" customWidth="1"/>
    <col min="13842" max="13844" width="8" customWidth="1"/>
    <col min="13845" max="13845" width="2.33203125" customWidth="1"/>
    <col min="13846" max="13847" width="8" customWidth="1"/>
    <col min="14073" max="14073" width="14.5546875" bestFit="1" customWidth="1"/>
    <col min="14074" max="14088" width="5" customWidth="1"/>
    <col min="14089" max="14097" width="0" hidden="1" customWidth="1"/>
    <col min="14098" max="14100" width="8" customWidth="1"/>
    <col min="14101" max="14101" width="2.33203125" customWidth="1"/>
    <col min="14102" max="14103" width="8" customWidth="1"/>
    <col min="14329" max="14329" width="14.5546875" bestFit="1" customWidth="1"/>
    <col min="14330" max="14344" width="5" customWidth="1"/>
    <col min="14345" max="14353" width="0" hidden="1" customWidth="1"/>
    <col min="14354" max="14356" width="8" customWidth="1"/>
    <col min="14357" max="14357" width="2.33203125" customWidth="1"/>
    <col min="14358" max="14359" width="8" customWidth="1"/>
    <col min="14585" max="14585" width="14.5546875" bestFit="1" customWidth="1"/>
    <col min="14586" max="14600" width="5" customWidth="1"/>
    <col min="14601" max="14609" width="0" hidden="1" customWidth="1"/>
    <col min="14610" max="14612" width="8" customWidth="1"/>
    <col min="14613" max="14613" width="2.33203125" customWidth="1"/>
    <col min="14614" max="14615" width="8" customWidth="1"/>
    <col min="14841" max="14841" width="14.5546875" bestFit="1" customWidth="1"/>
    <col min="14842" max="14856" width="5" customWidth="1"/>
    <col min="14857" max="14865" width="0" hidden="1" customWidth="1"/>
    <col min="14866" max="14868" width="8" customWidth="1"/>
    <col min="14869" max="14869" width="2.33203125" customWidth="1"/>
    <col min="14870" max="14871" width="8" customWidth="1"/>
    <col min="15097" max="15097" width="14.5546875" bestFit="1" customWidth="1"/>
    <col min="15098" max="15112" width="5" customWidth="1"/>
    <col min="15113" max="15121" width="0" hidden="1" customWidth="1"/>
    <col min="15122" max="15124" width="8" customWidth="1"/>
    <col min="15125" max="15125" width="2.33203125" customWidth="1"/>
    <col min="15126" max="15127" width="8" customWidth="1"/>
    <col min="15353" max="15353" width="14.5546875" bestFit="1" customWidth="1"/>
    <col min="15354" max="15368" width="5" customWidth="1"/>
    <col min="15369" max="15377" width="0" hidden="1" customWidth="1"/>
    <col min="15378" max="15380" width="8" customWidth="1"/>
    <col min="15381" max="15381" width="2.33203125" customWidth="1"/>
    <col min="15382" max="15383" width="8" customWidth="1"/>
    <col min="15609" max="15609" width="14.5546875" bestFit="1" customWidth="1"/>
    <col min="15610" max="15624" width="5" customWidth="1"/>
    <col min="15625" max="15633" width="0" hidden="1" customWidth="1"/>
    <col min="15634" max="15636" width="8" customWidth="1"/>
    <col min="15637" max="15637" width="2.33203125" customWidth="1"/>
    <col min="15638" max="15639" width="8" customWidth="1"/>
    <col min="15865" max="15865" width="14.5546875" bestFit="1" customWidth="1"/>
    <col min="15866" max="15880" width="5" customWidth="1"/>
    <col min="15881" max="15889" width="0" hidden="1" customWidth="1"/>
    <col min="15890" max="15892" width="8" customWidth="1"/>
    <col min="15893" max="15893" width="2.33203125" customWidth="1"/>
    <col min="15894" max="15895" width="8" customWidth="1"/>
    <col min="16121" max="16121" width="14.5546875" bestFit="1" customWidth="1"/>
    <col min="16122" max="16136" width="5" customWidth="1"/>
    <col min="16137" max="16145" width="0" hidden="1" customWidth="1"/>
    <col min="16146" max="16148" width="8" customWidth="1"/>
    <col min="16149" max="16149" width="2.33203125" customWidth="1"/>
    <col min="16150" max="16151" width="8" customWidth="1"/>
  </cols>
  <sheetData>
    <row r="1" spans="1:23" x14ac:dyDescent="0.3">
      <c r="A1" s="215" t="s">
        <v>60</v>
      </c>
      <c r="B1" s="216"/>
      <c r="C1" s="199" t="s">
        <v>0</v>
      </c>
      <c r="D1" s="200"/>
      <c r="E1" s="201"/>
      <c r="F1" s="199" t="s">
        <v>1</v>
      </c>
      <c r="G1" s="200"/>
      <c r="H1" s="201"/>
      <c r="I1" s="199" t="s">
        <v>2</v>
      </c>
      <c r="J1" s="200"/>
      <c r="K1" s="201"/>
      <c r="L1" s="199" t="s">
        <v>3</v>
      </c>
      <c r="M1" s="200"/>
      <c r="N1" s="201"/>
      <c r="O1" s="199" t="s">
        <v>4</v>
      </c>
      <c r="P1" s="200"/>
      <c r="Q1" s="201"/>
      <c r="R1" s="202" t="s">
        <v>5</v>
      </c>
      <c r="S1" s="200" t="s">
        <v>6</v>
      </c>
      <c r="T1" s="200" t="s">
        <v>7</v>
      </c>
      <c r="U1" s="200"/>
      <c r="V1" s="200"/>
      <c r="W1" s="201"/>
    </row>
    <row r="2" spans="1:23" ht="15" thickBot="1" x14ac:dyDescent="0.35">
      <c r="A2" s="217"/>
      <c r="B2" s="218"/>
      <c r="C2" s="206" t="str">
        <f>B3</f>
        <v>TJ Sokol FM B</v>
      </c>
      <c r="D2" s="204"/>
      <c r="E2" s="205"/>
      <c r="F2" s="206" t="str">
        <f>B4</f>
        <v>Rožnov B</v>
      </c>
      <c r="G2" s="204"/>
      <c r="H2" s="205"/>
      <c r="I2" s="206" t="str">
        <f>B5</f>
        <v>Red Volley B</v>
      </c>
      <c r="J2" s="204"/>
      <c r="K2" s="205"/>
      <c r="L2" s="206" t="str">
        <f>B6</f>
        <v>Střítěž B</v>
      </c>
      <c r="M2" s="204"/>
      <c r="N2" s="205"/>
      <c r="O2" s="206" t="str">
        <f>B7</f>
        <v>TJ Ostrava B</v>
      </c>
      <c r="P2" s="204"/>
      <c r="Q2" s="205"/>
      <c r="R2" s="203"/>
      <c r="S2" s="204"/>
      <c r="T2" s="204"/>
      <c r="U2" s="204"/>
      <c r="V2" s="204"/>
      <c r="W2" s="205"/>
    </row>
    <row r="3" spans="1:23" ht="21" x14ac:dyDescent="0.3">
      <c r="A3" s="5" t="s">
        <v>0</v>
      </c>
      <c r="B3" s="6" t="s">
        <v>35</v>
      </c>
      <c r="C3" s="104"/>
      <c r="D3" s="105"/>
      <c r="E3" s="106"/>
      <c r="F3" s="10">
        <v>9</v>
      </c>
      <c r="G3" s="11" t="s">
        <v>8</v>
      </c>
      <c r="H3" s="12">
        <v>14</v>
      </c>
      <c r="I3" s="10">
        <v>15</v>
      </c>
      <c r="J3" s="11" t="s">
        <v>8</v>
      </c>
      <c r="K3" s="12">
        <v>9</v>
      </c>
      <c r="L3" s="10">
        <v>19</v>
      </c>
      <c r="M3" s="11" t="s">
        <v>8</v>
      </c>
      <c r="N3" s="12">
        <v>12</v>
      </c>
      <c r="O3" s="10">
        <v>16</v>
      </c>
      <c r="P3" s="11" t="s">
        <v>8</v>
      </c>
      <c r="Q3" s="12">
        <v>10</v>
      </c>
      <c r="R3" s="13">
        <f>SUM(IF(C3&gt;E3,1,0),IF(F3&gt;H3,1,0),IF(I3&gt;K3,1,0),IF(L3&gt;N3,1,0),IF(O3&gt;Q3,1,0))</f>
        <v>3</v>
      </c>
      <c r="S3" s="107">
        <v>2</v>
      </c>
      <c r="T3" s="11">
        <f>C3+F3+I3+L3+O3</f>
        <v>59</v>
      </c>
      <c r="U3" s="11" t="s">
        <v>8</v>
      </c>
      <c r="V3" s="11">
        <f>H3+K3+N3+Q3+E3</f>
        <v>45</v>
      </c>
      <c r="W3" s="12">
        <f>T3/V3</f>
        <v>1.3111111111111111</v>
      </c>
    </row>
    <row r="4" spans="1:23" ht="21" x14ac:dyDescent="0.3">
      <c r="A4" s="15" t="s">
        <v>1</v>
      </c>
      <c r="B4" s="16" t="s">
        <v>36</v>
      </c>
      <c r="C4" s="17">
        <f>H3</f>
        <v>14</v>
      </c>
      <c r="D4" s="18" t="s">
        <v>8</v>
      </c>
      <c r="E4" s="19">
        <f>F3</f>
        <v>9</v>
      </c>
      <c r="F4" s="80"/>
      <c r="G4" s="81"/>
      <c r="H4" s="82"/>
      <c r="I4" s="23">
        <v>12</v>
      </c>
      <c r="J4" s="24" t="s">
        <v>8</v>
      </c>
      <c r="K4" s="25">
        <v>14</v>
      </c>
      <c r="L4" s="23">
        <v>28</v>
      </c>
      <c r="M4" s="24" t="s">
        <v>8</v>
      </c>
      <c r="N4" s="25">
        <v>4</v>
      </c>
      <c r="O4" s="23">
        <v>15</v>
      </c>
      <c r="P4" s="24" t="s">
        <v>8</v>
      </c>
      <c r="Q4" s="25">
        <v>11</v>
      </c>
      <c r="R4" s="26">
        <f t="shared" ref="R4:R7" si="0">SUM(IF(C4&gt;E4,1,0),IF(F4&gt;H4,1,0),IF(I4&gt;K4,1,0),IF(L4&gt;N4,1,0),IF(O4&gt;Q4,1,0))</f>
        <v>3</v>
      </c>
      <c r="S4" s="83">
        <v>1</v>
      </c>
      <c r="T4" s="24">
        <f t="shared" ref="T4:T7" si="1">C4+F4+I4+L4+O4</f>
        <v>69</v>
      </c>
      <c r="U4" s="24" t="s">
        <v>8</v>
      </c>
      <c r="V4" s="24">
        <f t="shared" ref="V4:V7" si="2">H4+K4+N4+Q4+E4</f>
        <v>38</v>
      </c>
      <c r="W4" s="25">
        <f t="shared" ref="W4:W7" si="3">T4/V4</f>
        <v>1.8157894736842106</v>
      </c>
    </row>
    <row r="5" spans="1:23" ht="21" x14ac:dyDescent="0.3">
      <c r="A5" s="15" t="s">
        <v>2</v>
      </c>
      <c r="B5" s="16" t="s">
        <v>37</v>
      </c>
      <c r="C5" s="17">
        <f>K3</f>
        <v>9</v>
      </c>
      <c r="D5" s="18" t="s">
        <v>8</v>
      </c>
      <c r="E5" s="19">
        <f>I3</f>
        <v>15</v>
      </c>
      <c r="F5" s="17">
        <f>K4</f>
        <v>14</v>
      </c>
      <c r="G5" s="18" t="s">
        <v>8</v>
      </c>
      <c r="H5" s="19">
        <f>I4</f>
        <v>12</v>
      </c>
      <c r="I5" s="80"/>
      <c r="J5" s="81"/>
      <c r="K5" s="82"/>
      <c r="L5" s="23">
        <v>13</v>
      </c>
      <c r="M5" s="24" t="s">
        <v>8</v>
      </c>
      <c r="N5" s="25">
        <v>14</v>
      </c>
      <c r="O5" s="23">
        <v>10</v>
      </c>
      <c r="P5" s="24" t="s">
        <v>8</v>
      </c>
      <c r="Q5" s="25">
        <v>14</v>
      </c>
      <c r="R5" s="26">
        <f t="shared" si="0"/>
        <v>1</v>
      </c>
      <c r="S5" s="83">
        <v>4</v>
      </c>
      <c r="T5" s="24">
        <f t="shared" si="1"/>
        <v>46</v>
      </c>
      <c r="U5" s="24" t="s">
        <v>8</v>
      </c>
      <c r="V5" s="24">
        <f t="shared" si="2"/>
        <v>55</v>
      </c>
      <c r="W5" s="25">
        <f t="shared" si="3"/>
        <v>0.83636363636363631</v>
      </c>
    </row>
    <row r="6" spans="1:23" ht="21" x14ac:dyDescent="0.3">
      <c r="A6" s="15" t="s">
        <v>3</v>
      </c>
      <c r="B6" s="16" t="s">
        <v>38</v>
      </c>
      <c r="C6" s="17">
        <f>N3</f>
        <v>12</v>
      </c>
      <c r="D6" s="18" t="s">
        <v>8</v>
      </c>
      <c r="E6" s="19">
        <f>L3</f>
        <v>19</v>
      </c>
      <c r="F6" s="17">
        <f>N4</f>
        <v>4</v>
      </c>
      <c r="G6" s="18" t="s">
        <v>8</v>
      </c>
      <c r="H6" s="19">
        <f>L4</f>
        <v>28</v>
      </c>
      <c r="I6" s="17">
        <f>N5</f>
        <v>14</v>
      </c>
      <c r="J6" s="18" t="s">
        <v>8</v>
      </c>
      <c r="K6" s="19">
        <f>L5</f>
        <v>13</v>
      </c>
      <c r="L6" s="80"/>
      <c r="M6" s="81"/>
      <c r="N6" s="82"/>
      <c r="O6" s="23">
        <v>9</v>
      </c>
      <c r="P6" s="24" t="s">
        <v>8</v>
      </c>
      <c r="Q6" s="25">
        <v>15</v>
      </c>
      <c r="R6" s="26">
        <f t="shared" si="0"/>
        <v>1</v>
      </c>
      <c r="S6" s="83">
        <v>5</v>
      </c>
      <c r="T6" s="24">
        <f t="shared" si="1"/>
        <v>39</v>
      </c>
      <c r="U6" s="24" t="s">
        <v>8</v>
      </c>
      <c r="V6" s="24">
        <f t="shared" si="2"/>
        <v>75</v>
      </c>
      <c r="W6" s="25">
        <f t="shared" si="3"/>
        <v>0.52</v>
      </c>
    </row>
    <row r="7" spans="1:23" ht="21.6" thickBot="1" x14ac:dyDescent="0.35">
      <c r="A7" s="4" t="s">
        <v>4</v>
      </c>
      <c r="B7" s="16" t="s">
        <v>39</v>
      </c>
      <c r="C7" s="29">
        <f>Q3</f>
        <v>10</v>
      </c>
      <c r="D7" s="30" t="s">
        <v>8</v>
      </c>
      <c r="E7" s="31">
        <f>O3</f>
        <v>16</v>
      </c>
      <c r="F7" s="29">
        <f>Q4</f>
        <v>11</v>
      </c>
      <c r="G7" s="30" t="s">
        <v>8</v>
      </c>
      <c r="H7" s="31">
        <f>O4</f>
        <v>15</v>
      </c>
      <c r="I7" s="29">
        <f>Q5</f>
        <v>14</v>
      </c>
      <c r="J7" s="30" t="s">
        <v>8</v>
      </c>
      <c r="K7" s="31">
        <f>O5</f>
        <v>10</v>
      </c>
      <c r="L7" s="29">
        <f>Q6</f>
        <v>15</v>
      </c>
      <c r="M7" s="30" t="s">
        <v>8</v>
      </c>
      <c r="N7" s="31">
        <f>O6</f>
        <v>9</v>
      </c>
      <c r="O7" s="84"/>
      <c r="P7" s="85"/>
      <c r="Q7" s="86"/>
      <c r="R7" s="35">
        <f t="shared" si="0"/>
        <v>2</v>
      </c>
      <c r="S7" s="87">
        <v>3</v>
      </c>
      <c r="T7" s="37">
        <f t="shared" si="1"/>
        <v>50</v>
      </c>
      <c r="U7" s="37" t="s">
        <v>8</v>
      </c>
      <c r="V7" s="37">
        <f t="shared" si="2"/>
        <v>50</v>
      </c>
      <c r="W7" s="38">
        <f t="shared" si="3"/>
        <v>1</v>
      </c>
    </row>
    <row r="8" spans="1:23" ht="15" thickBot="1" x14ac:dyDescent="0.35">
      <c r="B8" s="39"/>
    </row>
    <row r="9" spans="1:23" x14ac:dyDescent="0.3">
      <c r="A9" s="215" t="s">
        <v>61</v>
      </c>
      <c r="B9" s="216"/>
      <c r="C9" s="199" t="s">
        <v>0</v>
      </c>
      <c r="D9" s="200"/>
      <c r="E9" s="201"/>
      <c r="F9" s="199" t="s">
        <v>1</v>
      </c>
      <c r="G9" s="200"/>
      <c r="H9" s="201"/>
      <c r="I9" s="199" t="s">
        <v>2</v>
      </c>
      <c r="J9" s="200"/>
      <c r="K9" s="201"/>
      <c r="L9" s="199" t="s">
        <v>3</v>
      </c>
      <c r="M9" s="200"/>
      <c r="N9" s="201"/>
      <c r="O9" s="199" t="s">
        <v>4</v>
      </c>
      <c r="P9" s="200"/>
      <c r="Q9" s="201"/>
      <c r="R9" s="202" t="s">
        <v>5</v>
      </c>
      <c r="S9" s="200" t="s">
        <v>6</v>
      </c>
      <c r="T9" s="200" t="s">
        <v>7</v>
      </c>
      <c r="U9" s="200"/>
      <c r="V9" s="200"/>
      <c r="W9" s="201"/>
    </row>
    <row r="10" spans="1:23" ht="15" thickBot="1" x14ac:dyDescent="0.35">
      <c r="A10" s="217"/>
      <c r="B10" s="218"/>
      <c r="C10" s="206" t="str">
        <f>B11</f>
        <v>TJ Sokol FM C</v>
      </c>
      <c r="D10" s="204"/>
      <c r="E10" s="205"/>
      <c r="F10" s="206" t="str">
        <f>B12</f>
        <v>Střítěž C</v>
      </c>
      <c r="G10" s="204"/>
      <c r="H10" s="205"/>
      <c r="I10" s="206" t="str">
        <f>B13</f>
        <v>TJ Ostrava C</v>
      </c>
      <c r="J10" s="204"/>
      <c r="K10" s="205"/>
      <c r="L10" s="206" t="str">
        <f>B14</f>
        <v>Janovice kluci</v>
      </c>
      <c r="M10" s="204"/>
      <c r="N10" s="205"/>
      <c r="O10" s="206" t="str">
        <f>B15</f>
        <v>Metylovice B</v>
      </c>
      <c r="P10" s="204"/>
      <c r="Q10" s="205"/>
      <c r="R10" s="203"/>
      <c r="S10" s="204"/>
      <c r="T10" s="204"/>
      <c r="U10" s="204"/>
      <c r="V10" s="204"/>
      <c r="W10" s="205"/>
    </row>
    <row r="11" spans="1:23" ht="21" x14ac:dyDescent="0.3">
      <c r="A11" s="5" t="s">
        <v>0</v>
      </c>
      <c r="B11" s="6" t="s">
        <v>40</v>
      </c>
      <c r="C11" s="104"/>
      <c r="D11" s="105"/>
      <c r="E11" s="106"/>
      <c r="F11" s="10">
        <v>5</v>
      </c>
      <c r="G11" s="11" t="s">
        <v>8</v>
      </c>
      <c r="H11" s="12">
        <v>20</v>
      </c>
      <c r="I11" s="10">
        <v>17</v>
      </c>
      <c r="J11" s="11" t="s">
        <v>8</v>
      </c>
      <c r="K11" s="12">
        <v>11</v>
      </c>
      <c r="L11" s="10">
        <v>19</v>
      </c>
      <c r="M11" s="11" t="s">
        <v>8</v>
      </c>
      <c r="N11" s="12">
        <v>16</v>
      </c>
      <c r="O11" s="10">
        <v>7</v>
      </c>
      <c r="P11" s="11" t="s">
        <v>8</v>
      </c>
      <c r="Q11" s="12">
        <v>18</v>
      </c>
      <c r="R11" s="13">
        <f>SUM(IF(C11&gt;E11,1,0),IF(F11&gt;H11,1,0),IF(I11&gt;K11,1,0),IF(L11&gt;N11,1,0),IF(O11&gt;Q11,1,0))</f>
        <v>2</v>
      </c>
      <c r="S11" s="107">
        <v>3</v>
      </c>
      <c r="T11" s="11">
        <f>C11+F11+I11+L11+O11</f>
        <v>48</v>
      </c>
      <c r="U11" s="11" t="s">
        <v>8</v>
      </c>
      <c r="V11" s="11">
        <f>H11+K11+N11+Q11+E11</f>
        <v>65</v>
      </c>
      <c r="W11" s="12">
        <f>T11/V11</f>
        <v>0.7384615384615385</v>
      </c>
    </row>
    <row r="12" spans="1:23" ht="21" x14ac:dyDescent="0.3">
      <c r="A12" s="15" t="s">
        <v>1</v>
      </c>
      <c r="B12" s="16" t="s">
        <v>41</v>
      </c>
      <c r="C12" s="17">
        <f>H11</f>
        <v>20</v>
      </c>
      <c r="D12" s="18" t="s">
        <v>8</v>
      </c>
      <c r="E12" s="19">
        <f>F11</f>
        <v>5</v>
      </c>
      <c r="F12" s="80"/>
      <c r="G12" s="81"/>
      <c r="H12" s="82"/>
      <c r="I12" s="23">
        <v>15</v>
      </c>
      <c r="J12" s="24" t="s">
        <v>8</v>
      </c>
      <c r="K12" s="25">
        <v>10</v>
      </c>
      <c r="L12" s="23">
        <v>17</v>
      </c>
      <c r="M12" s="24" t="s">
        <v>8</v>
      </c>
      <c r="N12" s="25">
        <v>11</v>
      </c>
      <c r="O12" s="23">
        <v>9</v>
      </c>
      <c r="P12" s="24" t="s">
        <v>8</v>
      </c>
      <c r="Q12" s="25">
        <v>15</v>
      </c>
      <c r="R12" s="26">
        <f>SUM(IF(C12&gt;E12,1,0),IF(F12&gt;H12,1,0),IF(I12&gt;K12,1,0),IF(L12&gt;N12,1,0),IF(O12&gt;Q12,1,0))</f>
        <v>3</v>
      </c>
      <c r="S12" s="83">
        <v>2</v>
      </c>
      <c r="T12" s="24">
        <f>C12+F12+I12+L12+O12</f>
        <v>61</v>
      </c>
      <c r="U12" s="24" t="s">
        <v>8</v>
      </c>
      <c r="V12" s="24">
        <f>H12+K12+N12+Q12+E12</f>
        <v>41</v>
      </c>
      <c r="W12" s="25">
        <f>T12/V12</f>
        <v>1.4878048780487805</v>
      </c>
    </row>
    <row r="13" spans="1:23" ht="21" x14ac:dyDescent="0.3">
      <c r="A13" s="15" t="s">
        <v>2</v>
      </c>
      <c r="B13" s="16" t="s">
        <v>42</v>
      </c>
      <c r="C13" s="17">
        <f>K11</f>
        <v>11</v>
      </c>
      <c r="D13" s="18" t="s">
        <v>8</v>
      </c>
      <c r="E13" s="19">
        <f>I11</f>
        <v>17</v>
      </c>
      <c r="F13" s="17">
        <f>K12</f>
        <v>10</v>
      </c>
      <c r="G13" s="18" t="s">
        <v>8</v>
      </c>
      <c r="H13" s="19">
        <f>I12</f>
        <v>15</v>
      </c>
      <c r="I13" s="80"/>
      <c r="J13" s="81"/>
      <c r="K13" s="82"/>
      <c r="L13" s="23">
        <v>12</v>
      </c>
      <c r="M13" s="24" t="s">
        <v>8</v>
      </c>
      <c r="N13" s="25">
        <v>11</v>
      </c>
      <c r="O13" s="23">
        <v>5</v>
      </c>
      <c r="P13" s="24" t="s">
        <v>8</v>
      </c>
      <c r="Q13" s="25">
        <v>16</v>
      </c>
      <c r="R13" s="26">
        <f>SUM(IF(C13&gt;E13,1,0),IF(F13&gt;H13,1,0),IF(I13&gt;K13,1,0),IF(L13&gt;N13,1,0),IF(O13&gt;Q13,1,0))</f>
        <v>1</v>
      </c>
      <c r="S13" s="83">
        <v>4</v>
      </c>
      <c r="T13" s="24">
        <f>C13+F13+I13+L13+O13</f>
        <v>38</v>
      </c>
      <c r="U13" s="24" t="s">
        <v>8</v>
      </c>
      <c r="V13" s="24">
        <f>H13+K13+N13+Q13+E13</f>
        <v>59</v>
      </c>
      <c r="W13" s="25">
        <f>T13/V13</f>
        <v>0.64406779661016944</v>
      </c>
    </row>
    <row r="14" spans="1:23" ht="21" x14ac:dyDescent="0.3">
      <c r="A14" s="15" t="s">
        <v>3</v>
      </c>
      <c r="B14" s="16" t="s">
        <v>43</v>
      </c>
      <c r="C14" s="17">
        <f>N11</f>
        <v>16</v>
      </c>
      <c r="D14" s="18" t="s">
        <v>8</v>
      </c>
      <c r="E14" s="19">
        <f>L11</f>
        <v>19</v>
      </c>
      <c r="F14" s="17">
        <f>N12</f>
        <v>11</v>
      </c>
      <c r="G14" s="18" t="s">
        <v>8</v>
      </c>
      <c r="H14" s="19">
        <f>L12</f>
        <v>17</v>
      </c>
      <c r="I14" s="17">
        <f>N13</f>
        <v>11</v>
      </c>
      <c r="J14" s="18" t="s">
        <v>8</v>
      </c>
      <c r="K14" s="19">
        <f>L13</f>
        <v>12</v>
      </c>
      <c r="L14" s="80"/>
      <c r="M14" s="81"/>
      <c r="N14" s="82"/>
      <c r="O14" s="23">
        <v>9</v>
      </c>
      <c r="P14" s="24" t="s">
        <v>8</v>
      </c>
      <c r="Q14" s="25">
        <v>15</v>
      </c>
      <c r="R14" s="26">
        <f>SUM(IF(C14&gt;E14,1,0),IF(F14&gt;H14,1,0),IF(I14&gt;K14,1,0),IF(L14&gt;N14,1,0),IF(O14&gt;Q14,1,0))</f>
        <v>0</v>
      </c>
      <c r="S14" s="83">
        <v>5</v>
      </c>
      <c r="T14" s="24">
        <f>C14+F14+I14+L14+O14</f>
        <v>47</v>
      </c>
      <c r="U14" s="24" t="s">
        <v>8</v>
      </c>
      <c r="V14" s="24">
        <f>H14+K14+N14+Q14+E14</f>
        <v>63</v>
      </c>
      <c r="W14" s="25">
        <f>T14/V14</f>
        <v>0.74603174603174605</v>
      </c>
    </row>
    <row r="15" spans="1:23" ht="21.6" thickBot="1" x14ac:dyDescent="0.35">
      <c r="A15" s="4" t="s">
        <v>4</v>
      </c>
      <c r="B15" s="16" t="s">
        <v>44</v>
      </c>
      <c r="C15" s="29">
        <f>Q11</f>
        <v>18</v>
      </c>
      <c r="D15" s="30" t="s">
        <v>8</v>
      </c>
      <c r="E15" s="31">
        <f>O11</f>
        <v>7</v>
      </c>
      <c r="F15" s="29">
        <f>Q12</f>
        <v>15</v>
      </c>
      <c r="G15" s="30" t="s">
        <v>8</v>
      </c>
      <c r="H15" s="31">
        <f>O12</f>
        <v>9</v>
      </c>
      <c r="I15" s="29">
        <f>Q13</f>
        <v>16</v>
      </c>
      <c r="J15" s="30" t="s">
        <v>8</v>
      </c>
      <c r="K15" s="31">
        <f>O13</f>
        <v>5</v>
      </c>
      <c r="L15" s="29">
        <f>Q14</f>
        <v>15</v>
      </c>
      <c r="M15" s="30" t="s">
        <v>8</v>
      </c>
      <c r="N15" s="31">
        <f>O14</f>
        <v>9</v>
      </c>
      <c r="O15" s="84"/>
      <c r="P15" s="85"/>
      <c r="Q15" s="86"/>
      <c r="R15" s="35">
        <f>SUM(IF(C15&gt;E15,1,0),IF(F15&gt;H15,1,0),IF(I15&gt;K15,1,0),IF(L15&gt;N15,1,0),IF(O15&gt;Q15,1,0))</f>
        <v>4</v>
      </c>
      <c r="S15" s="87">
        <v>1</v>
      </c>
      <c r="T15" s="37">
        <f>C15+F15+I15+L15+O15</f>
        <v>64</v>
      </c>
      <c r="U15" s="37" t="s">
        <v>8</v>
      </c>
      <c r="V15" s="37">
        <f>H15+K15+N15+Q15+E15</f>
        <v>30</v>
      </c>
      <c r="W15" s="38">
        <f>T15/V15</f>
        <v>2.1333333333333333</v>
      </c>
    </row>
    <row r="16" spans="1:23" ht="15" thickBot="1" x14ac:dyDescent="0.35"/>
    <row r="17" spans="1:23" x14ac:dyDescent="0.3">
      <c r="A17" s="215" t="s">
        <v>62</v>
      </c>
      <c r="B17" s="216"/>
      <c r="C17" s="199" t="s">
        <v>0</v>
      </c>
      <c r="D17" s="200"/>
      <c r="E17" s="201"/>
      <c r="F17" s="199" t="s">
        <v>1</v>
      </c>
      <c r="G17" s="200"/>
      <c r="H17" s="201"/>
      <c r="I17" s="199" t="s">
        <v>2</v>
      </c>
      <c r="J17" s="200"/>
      <c r="K17" s="201"/>
      <c r="L17" s="199" t="s">
        <v>3</v>
      </c>
      <c r="M17" s="200"/>
      <c r="N17" s="201"/>
      <c r="O17" s="199" t="s">
        <v>4</v>
      </c>
      <c r="P17" s="200"/>
      <c r="Q17" s="201"/>
      <c r="R17" s="202" t="s">
        <v>5</v>
      </c>
      <c r="S17" s="200" t="s">
        <v>6</v>
      </c>
      <c r="T17" s="200" t="s">
        <v>7</v>
      </c>
      <c r="U17" s="200"/>
      <c r="V17" s="200"/>
      <c r="W17" s="201"/>
    </row>
    <row r="18" spans="1:23" ht="15" thickBot="1" x14ac:dyDescent="0.35">
      <c r="A18" s="217"/>
      <c r="B18" s="218"/>
      <c r="C18" s="206" t="str">
        <f>B19</f>
        <v>TJ Sokol FM D</v>
      </c>
      <c r="D18" s="204"/>
      <c r="E18" s="205"/>
      <c r="F18" s="206" t="str">
        <f>B20</f>
        <v>Palkovice A</v>
      </c>
      <c r="G18" s="204"/>
      <c r="H18" s="205"/>
      <c r="I18" s="206" t="str">
        <f>B21</f>
        <v>Green Volley A</v>
      </c>
      <c r="J18" s="204"/>
      <c r="K18" s="205"/>
      <c r="L18" s="206" t="str">
        <f>B22</f>
        <v>Janovice holky</v>
      </c>
      <c r="M18" s="204"/>
      <c r="N18" s="205"/>
      <c r="O18" s="206" t="str">
        <f>B23</f>
        <v>Raškovice A</v>
      </c>
      <c r="P18" s="204"/>
      <c r="Q18" s="205"/>
      <c r="R18" s="203"/>
      <c r="S18" s="204"/>
      <c r="T18" s="204"/>
      <c r="U18" s="204"/>
      <c r="V18" s="204"/>
      <c r="W18" s="205"/>
    </row>
    <row r="19" spans="1:23" ht="21" x14ac:dyDescent="0.3">
      <c r="A19" s="5" t="s">
        <v>0</v>
      </c>
      <c r="B19" s="6" t="s">
        <v>45</v>
      </c>
      <c r="C19" s="104"/>
      <c r="D19" s="105"/>
      <c r="E19" s="106"/>
      <c r="F19" s="10">
        <v>9</v>
      </c>
      <c r="G19" s="11" t="s">
        <v>8</v>
      </c>
      <c r="H19" s="12">
        <v>15</v>
      </c>
      <c r="I19" s="10">
        <v>16</v>
      </c>
      <c r="J19" s="11" t="s">
        <v>8</v>
      </c>
      <c r="K19" s="12">
        <v>12</v>
      </c>
      <c r="L19" s="10">
        <v>16</v>
      </c>
      <c r="M19" s="11" t="s">
        <v>8</v>
      </c>
      <c r="N19" s="12">
        <v>8</v>
      </c>
      <c r="O19" s="10">
        <v>9</v>
      </c>
      <c r="P19" s="11" t="s">
        <v>8</v>
      </c>
      <c r="Q19" s="12">
        <v>18</v>
      </c>
      <c r="R19" s="13">
        <f>SUM(IF(C19&gt;E19,1,0),IF(F19&gt;H19,1,0),IF(I19&gt;K19,1,0),IF(L19&gt;N19,1,0),IF(O19&gt;Q19,1,0))</f>
        <v>2</v>
      </c>
      <c r="S19" s="107">
        <v>3</v>
      </c>
      <c r="T19" s="11">
        <f>C19+F19+I19+L19+O19</f>
        <v>50</v>
      </c>
      <c r="U19" s="11" t="s">
        <v>8</v>
      </c>
      <c r="V19" s="11">
        <f>H19+K19+N19+Q19+E19</f>
        <v>53</v>
      </c>
      <c r="W19" s="12">
        <f>T19/V19</f>
        <v>0.94339622641509435</v>
      </c>
    </row>
    <row r="20" spans="1:23" ht="21" x14ac:dyDescent="0.3">
      <c r="A20" s="15" t="s">
        <v>1</v>
      </c>
      <c r="B20" s="16" t="s">
        <v>46</v>
      </c>
      <c r="C20" s="17">
        <f>H19</f>
        <v>15</v>
      </c>
      <c r="D20" s="18" t="s">
        <v>8</v>
      </c>
      <c r="E20" s="19">
        <f>F19</f>
        <v>9</v>
      </c>
      <c r="F20" s="80"/>
      <c r="G20" s="81"/>
      <c r="H20" s="82"/>
      <c r="I20" s="23">
        <v>19</v>
      </c>
      <c r="J20" s="24" t="s">
        <v>8</v>
      </c>
      <c r="K20" s="25">
        <v>9</v>
      </c>
      <c r="L20" s="23">
        <v>11</v>
      </c>
      <c r="M20" s="24" t="s">
        <v>8</v>
      </c>
      <c r="N20" s="25">
        <v>13</v>
      </c>
      <c r="O20" s="23">
        <v>10</v>
      </c>
      <c r="P20" s="24" t="s">
        <v>8</v>
      </c>
      <c r="Q20" s="25">
        <v>12</v>
      </c>
      <c r="R20" s="26">
        <f>SUM(IF(C20&gt;E20,1,0),IF(F20&gt;H20,1,0),IF(I20&gt;K20,1,0),IF(L20&gt;N20,1,0),IF(O20&gt;Q20,1,0))</f>
        <v>2</v>
      </c>
      <c r="S20" s="83">
        <v>2</v>
      </c>
      <c r="T20" s="24">
        <f>C20+F20+I20+L20+O20</f>
        <v>55</v>
      </c>
      <c r="U20" s="24" t="s">
        <v>8</v>
      </c>
      <c r="V20" s="24">
        <f>H20+K20+N20+Q20+E20</f>
        <v>43</v>
      </c>
      <c r="W20" s="25">
        <f>T20/V20</f>
        <v>1.2790697674418605</v>
      </c>
    </row>
    <row r="21" spans="1:23" ht="21" x14ac:dyDescent="0.3">
      <c r="A21" s="15" t="s">
        <v>2</v>
      </c>
      <c r="B21" s="16" t="s">
        <v>47</v>
      </c>
      <c r="C21" s="17">
        <f>K19</f>
        <v>12</v>
      </c>
      <c r="D21" s="18" t="s">
        <v>8</v>
      </c>
      <c r="E21" s="19">
        <f>I19</f>
        <v>16</v>
      </c>
      <c r="F21" s="17">
        <f>K20</f>
        <v>9</v>
      </c>
      <c r="G21" s="18" t="s">
        <v>8</v>
      </c>
      <c r="H21" s="19">
        <f>I20</f>
        <v>19</v>
      </c>
      <c r="I21" s="80"/>
      <c r="J21" s="81"/>
      <c r="K21" s="82"/>
      <c r="L21" s="23">
        <v>12</v>
      </c>
      <c r="M21" s="24" t="s">
        <v>8</v>
      </c>
      <c r="N21" s="25">
        <v>19</v>
      </c>
      <c r="O21" s="23">
        <v>6</v>
      </c>
      <c r="P21" s="24" t="s">
        <v>8</v>
      </c>
      <c r="Q21" s="25">
        <v>18</v>
      </c>
      <c r="R21" s="26">
        <f>SUM(IF(C21&gt;E21,1,0),IF(F21&gt;H21,1,0),IF(I21&gt;K21,1,0),IF(L21&gt;N21,1,0),IF(O21&gt;Q21,1,0))</f>
        <v>0</v>
      </c>
      <c r="S21" s="83">
        <v>5</v>
      </c>
      <c r="T21" s="24">
        <f>C21+F21+I21+L21+O21</f>
        <v>39</v>
      </c>
      <c r="U21" s="24" t="s">
        <v>8</v>
      </c>
      <c r="V21" s="24">
        <f>H21+K21+N21+Q21+E21</f>
        <v>72</v>
      </c>
      <c r="W21" s="25">
        <f>T21/V21</f>
        <v>0.54166666666666663</v>
      </c>
    </row>
    <row r="22" spans="1:23" ht="21" x14ac:dyDescent="0.3">
      <c r="A22" s="15" t="s">
        <v>3</v>
      </c>
      <c r="B22" s="16" t="s">
        <v>48</v>
      </c>
      <c r="C22" s="17">
        <f>N19</f>
        <v>8</v>
      </c>
      <c r="D22" s="18" t="s">
        <v>8</v>
      </c>
      <c r="E22" s="19">
        <f>L19</f>
        <v>16</v>
      </c>
      <c r="F22" s="17">
        <f>N20</f>
        <v>13</v>
      </c>
      <c r="G22" s="18" t="s">
        <v>8</v>
      </c>
      <c r="H22" s="19">
        <f>L20</f>
        <v>11</v>
      </c>
      <c r="I22" s="17">
        <f>N21</f>
        <v>19</v>
      </c>
      <c r="J22" s="18" t="s">
        <v>8</v>
      </c>
      <c r="K22" s="19">
        <f>L21</f>
        <v>12</v>
      </c>
      <c r="L22" s="80"/>
      <c r="M22" s="81"/>
      <c r="N22" s="82"/>
      <c r="O22" s="23">
        <v>8</v>
      </c>
      <c r="P22" s="24" t="s">
        <v>8</v>
      </c>
      <c r="Q22" s="25">
        <v>19</v>
      </c>
      <c r="R22" s="26">
        <f>SUM(IF(C22&gt;E22,1,0),IF(F22&gt;H22,1,0),IF(I22&gt;K22,1,0),IF(L22&gt;N22,1,0),IF(O22&gt;Q22,1,0))</f>
        <v>2</v>
      </c>
      <c r="S22" s="83">
        <v>4</v>
      </c>
      <c r="T22" s="24">
        <f>C22+F22+I22+L22+O22</f>
        <v>48</v>
      </c>
      <c r="U22" s="24" t="s">
        <v>8</v>
      </c>
      <c r="V22" s="24">
        <f>H22+K22+N22+Q22+E22</f>
        <v>58</v>
      </c>
      <c r="W22" s="25">
        <f>T22/V22</f>
        <v>0.82758620689655171</v>
      </c>
    </row>
    <row r="23" spans="1:23" ht="21.6" thickBot="1" x14ac:dyDescent="0.35">
      <c r="A23" s="4" t="s">
        <v>4</v>
      </c>
      <c r="B23" s="16" t="s">
        <v>19</v>
      </c>
      <c r="C23" s="29">
        <f>Q19</f>
        <v>18</v>
      </c>
      <c r="D23" s="30" t="s">
        <v>8</v>
      </c>
      <c r="E23" s="31">
        <f>O19</f>
        <v>9</v>
      </c>
      <c r="F23" s="29">
        <f>Q20</f>
        <v>12</v>
      </c>
      <c r="G23" s="30" t="s">
        <v>8</v>
      </c>
      <c r="H23" s="31">
        <f>O20</f>
        <v>10</v>
      </c>
      <c r="I23" s="29">
        <f>Q21</f>
        <v>18</v>
      </c>
      <c r="J23" s="30" t="s">
        <v>8</v>
      </c>
      <c r="K23" s="31">
        <f>O21</f>
        <v>6</v>
      </c>
      <c r="L23" s="29">
        <f>Q22</f>
        <v>19</v>
      </c>
      <c r="M23" s="30" t="s">
        <v>8</v>
      </c>
      <c r="N23" s="31">
        <f>O22</f>
        <v>8</v>
      </c>
      <c r="O23" s="84"/>
      <c r="P23" s="85"/>
      <c r="Q23" s="86"/>
      <c r="R23" s="35">
        <f>SUM(IF(C23&gt;E23,1,0),IF(F23&gt;H23,1,0),IF(I23&gt;K23,1,0),IF(L23&gt;N23,1,0),IF(O23&gt;Q23,1,0))</f>
        <v>4</v>
      </c>
      <c r="S23" s="87">
        <v>1</v>
      </c>
      <c r="T23" s="37">
        <f>C23+F23+I23+L23+O23</f>
        <v>67</v>
      </c>
      <c r="U23" s="37" t="s">
        <v>8</v>
      </c>
      <c r="V23" s="37">
        <f>H23+K23+N23+Q23+E23</f>
        <v>33</v>
      </c>
      <c r="W23" s="38">
        <f>T23/V23</f>
        <v>2.0303030303030303</v>
      </c>
    </row>
  </sheetData>
  <mergeCells count="42">
    <mergeCell ref="A17:B18"/>
    <mergeCell ref="C17:E17"/>
    <mergeCell ref="F17:H17"/>
    <mergeCell ref="I17:K17"/>
    <mergeCell ref="L17:N17"/>
    <mergeCell ref="O17:Q17"/>
    <mergeCell ref="R17:R18"/>
    <mergeCell ref="S17:S18"/>
    <mergeCell ref="T17:W18"/>
    <mergeCell ref="C18:E18"/>
    <mergeCell ref="F18:H18"/>
    <mergeCell ref="I18:K18"/>
    <mergeCell ref="L18:N18"/>
    <mergeCell ref="O18:Q18"/>
    <mergeCell ref="A9:B10"/>
    <mergeCell ref="C9:E9"/>
    <mergeCell ref="F9:H9"/>
    <mergeCell ref="I9:K9"/>
    <mergeCell ref="L9:N9"/>
    <mergeCell ref="O9:Q9"/>
    <mergeCell ref="R9:R10"/>
    <mergeCell ref="S9:S10"/>
    <mergeCell ref="T9:W10"/>
    <mergeCell ref="C10:E10"/>
    <mergeCell ref="F10:H10"/>
    <mergeCell ref="I10:K10"/>
    <mergeCell ref="L10:N10"/>
    <mergeCell ref="O10:Q10"/>
    <mergeCell ref="R1:R2"/>
    <mergeCell ref="S1:S2"/>
    <mergeCell ref="T1:W2"/>
    <mergeCell ref="C2:E2"/>
    <mergeCell ref="F2:H2"/>
    <mergeCell ref="I2:K2"/>
    <mergeCell ref="L2:N2"/>
    <mergeCell ref="O2:Q2"/>
    <mergeCell ref="O1:Q1"/>
    <mergeCell ref="A1:B2"/>
    <mergeCell ref="C1:E1"/>
    <mergeCell ref="F1:H1"/>
    <mergeCell ref="I1:K1"/>
    <mergeCell ref="L1:N1"/>
  </mergeCells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E7A14-07FE-4356-88CA-800CEF9A49D8}">
  <sheetPr>
    <tabColor rgb="FF00B0F0"/>
    <pageSetUpPr fitToPage="1"/>
  </sheetPr>
  <dimension ref="A1:T34"/>
  <sheetViews>
    <sheetView topLeftCell="A3" workbookViewId="0">
      <selection activeCell="P3" sqref="P3"/>
    </sheetView>
  </sheetViews>
  <sheetFormatPr defaultRowHeight="14.4" x14ac:dyDescent="0.3"/>
  <cols>
    <col min="1" max="1" width="5.5546875" style="46" customWidth="1"/>
    <col min="2" max="2" width="20.44140625" style="46" customWidth="1"/>
    <col min="3" max="13" width="5" style="46" customWidth="1"/>
    <col min="14" max="14" width="5.33203125" style="46" customWidth="1"/>
    <col min="15" max="17" width="8" style="46" customWidth="1"/>
    <col min="18" max="18" width="2.33203125" style="46" customWidth="1"/>
    <col min="19" max="19" width="8" style="46" customWidth="1"/>
    <col min="20" max="20" width="10" style="46" customWidth="1"/>
    <col min="21" max="245" width="8.88671875" style="46"/>
    <col min="246" max="246" width="14.5546875" style="46" bestFit="1" customWidth="1"/>
    <col min="247" max="261" width="5" style="46" customWidth="1"/>
    <col min="262" max="270" width="0" style="46" hidden="1" customWidth="1"/>
    <col min="271" max="273" width="8" style="46" customWidth="1"/>
    <col min="274" max="274" width="2.33203125" style="46" customWidth="1"/>
    <col min="275" max="276" width="8" style="46" customWidth="1"/>
    <col min="277" max="501" width="8.88671875" style="46"/>
    <col min="502" max="502" width="14.5546875" style="46" bestFit="1" customWidth="1"/>
    <col min="503" max="517" width="5" style="46" customWidth="1"/>
    <col min="518" max="526" width="0" style="46" hidden="1" customWidth="1"/>
    <col min="527" max="529" width="8" style="46" customWidth="1"/>
    <col min="530" max="530" width="2.33203125" style="46" customWidth="1"/>
    <col min="531" max="532" width="8" style="46" customWidth="1"/>
    <col min="533" max="757" width="8.88671875" style="46"/>
    <col min="758" max="758" width="14.5546875" style="46" bestFit="1" customWidth="1"/>
    <col min="759" max="773" width="5" style="46" customWidth="1"/>
    <col min="774" max="782" width="0" style="46" hidden="1" customWidth="1"/>
    <col min="783" max="785" width="8" style="46" customWidth="1"/>
    <col min="786" max="786" width="2.33203125" style="46" customWidth="1"/>
    <col min="787" max="788" width="8" style="46" customWidth="1"/>
    <col min="789" max="1013" width="8.88671875" style="46"/>
    <col min="1014" max="1014" width="14.5546875" style="46" bestFit="1" customWidth="1"/>
    <col min="1015" max="1029" width="5" style="46" customWidth="1"/>
    <col min="1030" max="1038" width="0" style="46" hidden="1" customWidth="1"/>
    <col min="1039" max="1041" width="8" style="46" customWidth="1"/>
    <col min="1042" max="1042" width="2.33203125" style="46" customWidth="1"/>
    <col min="1043" max="1044" width="8" style="46" customWidth="1"/>
    <col min="1045" max="1269" width="8.88671875" style="46"/>
    <col min="1270" max="1270" width="14.5546875" style="46" bestFit="1" customWidth="1"/>
    <col min="1271" max="1285" width="5" style="46" customWidth="1"/>
    <col min="1286" max="1294" width="0" style="46" hidden="1" customWidth="1"/>
    <col min="1295" max="1297" width="8" style="46" customWidth="1"/>
    <col min="1298" max="1298" width="2.33203125" style="46" customWidth="1"/>
    <col min="1299" max="1300" width="8" style="46" customWidth="1"/>
    <col min="1301" max="1525" width="8.88671875" style="46"/>
    <col min="1526" max="1526" width="14.5546875" style="46" bestFit="1" customWidth="1"/>
    <col min="1527" max="1541" width="5" style="46" customWidth="1"/>
    <col min="1542" max="1550" width="0" style="46" hidden="1" customWidth="1"/>
    <col min="1551" max="1553" width="8" style="46" customWidth="1"/>
    <col min="1554" max="1554" width="2.33203125" style="46" customWidth="1"/>
    <col min="1555" max="1556" width="8" style="46" customWidth="1"/>
    <col min="1557" max="1781" width="8.88671875" style="46"/>
    <col min="1782" max="1782" width="14.5546875" style="46" bestFit="1" customWidth="1"/>
    <col min="1783" max="1797" width="5" style="46" customWidth="1"/>
    <col min="1798" max="1806" width="0" style="46" hidden="1" customWidth="1"/>
    <col min="1807" max="1809" width="8" style="46" customWidth="1"/>
    <col min="1810" max="1810" width="2.33203125" style="46" customWidth="1"/>
    <col min="1811" max="1812" width="8" style="46" customWidth="1"/>
    <col min="1813" max="2037" width="8.88671875" style="46"/>
    <col min="2038" max="2038" width="14.5546875" style="46" bestFit="1" customWidth="1"/>
    <col min="2039" max="2053" width="5" style="46" customWidth="1"/>
    <col min="2054" max="2062" width="0" style="46" hidden="1" customWidth="1"/>
    <col min="2063" max="2065" width="8" style="46" customWidth="1"/>
    <col min="2066" max="2066" width="2.33203125" style="46" customWidth="1"/>
    <col min="2067" max="2068" width="8" style="46" customWidth="1"/>
    <col min="2069" max="2293" width="8.88671875" style="46"/>
    <col min="2294" max="2294" width="14.5546875" style="46" bestFit="1" customWidth="1"/>
    <col min="2295" max="2309" width="5" style="46" customWidth="1"/>
    <col min="2310" max="2318" width="0" style="46" hidden="1" customWidth="1"/>
    <col min="2319" max="2321" width="8" style="46" customWidth="1"/>
    <col min="2322" max="2322" width="2.33203125" style="46" customWidth="1"/>
    <col min="2323" max="2324" width="8" style="46" customWidth="1"/>
    <col min="2325" max="2549" width="8.88671875" style="46"/>
    <col min="2550" max="2550" width="14.5546875" style="46" bestFit="1" customWidth="1"/>
    <col min="2551" max="2565" width="5" style="46" customWidth="1"/>
    <col min="2566" max="2574" width="0" style="46" hidden="1" customWidth="1"/>
    <col min="2575" max="2577" width="8" style="46" customWidth="1"/>
    <col min="2578" max="2578" width="2.33203125" style="46" customWidth="1"/>
    <col min="2579" max="2580" width="8" style="46" customWidth="1"/>
    <col min="2581" max="2805" width="8.88671875" style="46"/>
    <col min="2806" max="2806" width="14.5546875" style="46" bestFit="1" customWidth="1"/>
    <col min="2807" max="2821" width="5" style="46" customWidth="1"/>
    <col min="2822" max="2830" width="0" style="46" hidden="1" customWidth="1"/>
    <col min="2831" max="2833" width="8" style="46" customWidth="1"/>
    <col min="2834" max="2834" width="2.33203125" style="46" customWidth="1"/>
    <col min="2835" max="2836" width="8" style="46" customWidth="1"/>
    <col min="2837" max="3061" width="8.88671875" style="46"/>
    <col min="3062" max="3062" width="14.5546875" style="46" bestFit="1" customWidth="1"/>
    <col min="3063" max="3077" width="5" style="46" customWidth="1"/>
    <col min="3078" max="3086" width="0" style="46" hidden="1" customWidth="1"/>
    <col min="3087" max="3089" width="8" style="46" customWidth="1"/>
    <col min="3090" max="3090" width="2.33203125" style="46" customWidth="1"/>
    <col min="3091" max="3092" width="8" style="46" customWidth="1"/>
    <col min="3093" max="3317" width="8.88671875" style="46"/>
    <col min="3318" max="3318" width="14.5546875" style="46" bestFit="1" customWidth="1"/>
    <col min="3319" max="3333" width="5" style="46" customWidth="1"/>
    <col min="3334" max="3342" width="0" style="46" hidden="1" customWidth="1"/>
    <col min="3343" max="3345" width="8" style="46" customWidth="1"/>
    <col min="3346" max="3346" width="2.33203125" style="46" customWidth="1"/>
    <col min="3347" max="3348" width="8" style="46" customWidth="1"/>
    <col min="3349" max="3573" width="8.88671875" style="46"/>
    <col min="3574" max="3574" width="14.5546875" style="46" bestFit="1" customWidth="1"/>
    <col min="3575" max="3589" width="5" style="46" customWidth="1"/>
    <col min="3590" max="3598" width="0" style="46" hidden="1" customWidth="1"/>
    <col min="3599" max="3601" width="8" style="46" customWidth="1"/>
    <col min="3602" max="3602" width="2.33203125" style="46" customWidth="1"/>
    <col min="3603" max="3604" width="8" style="46" customWidth="1"/>
    <col min="3605" max="3829" width="8.88671875" style="46"/>
    <col min="3830" max="3830" width="14.5546875" style="46" bestFit="1" customWidth="1"/>
    <col min="3831" max="3845" width="5" style="46" customWidth="1"/>
    <col min="3846" max="3854" width="0" style="46" hidden="1" customWidth="1"/>
    <col min="3855" max="3857" width="8" style="46" customWidth="1"/>
    <col min="3858" max="3858" width="2.33203125" style="46" customWidth="1"/>
    <col min="3859" max="3860" width="8" style="46" customWidth="1"/>
    <col min="3861" max="4085" width="8.88671875" style="46"/>
    <col min="4086" max="4086" width="14.5546875" style="46" bestFit="1" customWidth="1"/>
    <col min="4087" max="4101" width="5" style="46" customWidth="1"/>
    <col min="4102" max="4110" width="0" style="46" hidden="1" customWidth="1"/>
    <col min="4111" max="4113" width="8" style="46" customWidth="1"/>
    <col min="4114" max="4114" width="2.33203125" style="46" customWidth="1"/>
    <col min="4115" max="4116" width="8" style="46" customWidth="1"/>
    <col min="4117" max="4341" width="8.88671875" style="46"/>
    <col min="4342" max="4342" width="14.5546875" style="46" bestFit="1" customWidth="1"/>
    <col min="4343" max="4357" width="5" style="46" customWidth="1"/>
    <col min="4358" max="4366" width="0" style="46" hidden="1" customWidth="1"/>
    <col min="4367" max="4369" width="8" style="46" customWidth="1"/>
    <col min="4370" max="4370" width="2.33203125" style="46" customWidth="1"/>
    <col min="4371" max="4372" width="8" style="46" customWidth="1"/>
    <col min="4373" max="4597" width="8.88671875" style="46"/>
    <col min="4598" max="4598" width="14.5546875" style="46" bestFit="1" customWidth="1"/>
    <col min="4599" max="4613" width="5" style="46" customWidth="1"/>
    <col min="4614" max="4622" width="0" style="46" hidden="1" customWidth="1"/>
    <col min="4623" max="4625" width="8" style="46" customWidth="1"/>
    <col min="4626" max="4626" width="2.33203125" style="46" customWidth="1"/>
    <col min="4627" max="4628" width="8" style="46" customWidth="1"/>
    <col min="4629" max="4853" width="8.88671875" style="46"/>
    <col min="4854" max="4854" width="14.5546875" style="46" bestFit="1" customWidth="1"/>
    <col min="4855" max="4869" width="5" style="46" customWidth="1"/>
    <col min="4870" max="4878" width="0" style="46" hidden="1" customWidth="1"/>
    <col min="4879" max="4881" width="8" style="46" customWidth="1"/>
    <col min="4882" max="4882" width="2.33203125" style="46" customWidth="1"/>
    <col min="4883" max="4884" width="8" style="46" customWidth="1"/>
    <col min="4885" max="5109" width="8.88671875" style="46"/>
    <col min="5110" max="5110" width="14.5546875" style="46" bestFit="1" customWidth="1"/>
    <col min="5111" max="5125" width="5" style="46" customWidth="1"/>
    <col min="5126" max="5134" width="0" style="46" hidden="1" customWidth="1"/>
    <col min="5135" max="5137" width="8" style="46" customWidth="1"/>
    <col min="5138" max="5138" width="2.33203125" style="46" customWidth="1"/>
    <col min="5139" max="5140" width="8" style="46" customWidth="1"/>
    <col min="5141" max="5365" width="8.88671875" style="46"/>
    <col min="5366" max="5366" width="14.5546875" style="46" bestFit="1" customWidth="1"/>
    <col min="5367" max="5381" width="5" style="46" customWidth="1"/>
    <col min="5382" max="5390" width="0" style="46" hidden="1" customWidth="1"/>
    <col min="5391" max="5393" width="8" style="46" customWidth="1"/>
    <col min="5394" max="5394" width="2.33203125" style="46" customWidth="1"/>
    <col min="5395" max="5396" width="8" style="46" customWidth="1"/>
    <col min="5397" max="5621" width="8.88671875" style="46"/>
    <col min="5622" max="5622" width="14.5546875" style="46" bestFit="1" customWidth="1"/>
    <col min="5623" max="5637" width="5" style="46" customWidth="1"/>
    <col min="5638" max="5646" width="0" style="46" hidden="1" customWidth="1"/>
    <col min="5647" max="5649" width="8" style="46" customWidth="1"/>
    <col min="5650" max="5650" width="2.33203125" style="46" customWidth="1"/>
    <col min="5651" max="5652" width="8" style="46" customWidth="1"/>
    <col min="5653" max="5877" width="8.88671875" style="46"/>
    <col min="5878" max="5878" width="14.5546875" style="46" bestFit="1" customWidth="1"/>
    <col min="5879" max="5893" width="5" style="46" customWidth="1"/>
    <col min="5894" max="5902" width="0" style="46" hidden="1" customWidth="1"/>
    <col min="5903" max="5905" width="8" style="46" customWidth="1"/>
    <col min="5906" max="5906" width="2.33203125" style="46" customWidth="1"/>
    <col min="5907" max="5908" width="8" style="46" customWidth="1"/>
    <col min="5909" max="6133" width="8.88671875" style="46"/>
    <col min="6134" max="6134" width="14.5546875" style="46" bestFit="1" customWidth="1"/>
    <col min="6135" max="6149" width="5" style="46" customWidth="1"/>
    <col min="6150" max="6158" width="0" style="46" hidden="1" customWidth="1"/>
    <col min="6159" max="6161" width="8" style="46" customWidth="1"/>
    <col min="6162" max="6162" width="2.33203125" style="46" customWidth="1"/>
    <col min="6163" max="6164" width="8" style="46" customWidth="1"/>
    <col min="6165" max="6389" width="8.88671875" style="46"/>
    <col min="6390" max="6390" width="14.5546875" style="46" bestFit="1" customWidth="1"/>
    <col min="6391" max="6405" width="5" style="46" customWidth="1"/>
    <col min="6406" max="6414" width="0" style="46" hidden="1" customWidth="1"/>
    <col min="6415" max="6417" width="8" style="46" customWidth="1"/>
    <col min="6418" max="6418" width="2.33203125" style="46" customWidth="1"/>
    <col min="6419" max="6420" width="8" style="46" customWidth="1"/>
    <col min="6421" max="6645" width="8.88671875" style="46"/>
    <col min="6646" max="6646" width="14.5546875" style="46" bestFit="1" customWidth="1"/>
    <col min="6647" max="6661" width="5" style="46" customWidth="1"/>
    <col min="6662" max="6670" width="0" style="46" hidden="1" customWidth="1"/>
    <col min="6671" max="6673" width="8" style="46" customWidth="1"/>
    <col min="6674" max="6674" width="2.33203125" style="46" customWidth="1"/>
    <col min="6675" max="6676" width="8" style="46" customWidth="1"/>
    <col min="6677" max="6901" width="8.88671875" style="46"/>
    <col min="6902" max="6902" width="14.5546875" style="46" bestFit="1" customWidth="1"/>
    <col min="6903" max="6917" width="5" style="46" customWidth="1"/>
    <col min="6918" max="6926" width="0" style="46" hidden="1" customWidth="1"/>
    <col min="6927" max="6929" width="8" style="46" customWidth="1"/>
    <col min="6930" max="6930" width="2.33203125" style="46" customWidth="1"/>
    <col min="6931" max="6932" width="8" style="46" customWidth="1"/>
    <col min="6933" max="7157" width="8.88671875" style="46"/>
    <col min="7158" max="7158" width="14.5546875" style="46" bestFit="1" customWidth="1"/>
    <col min="7159" max="7173" width="5" style="46" customWidth="1"/>
    <col min="7174" max="7182" width="0" style="46" hidden="1" customWidth="1"/>
    <col min="7183" max="7185" width="8" style="46" customWidth="1"/>
    <col min="7186" max="7186" width="2.33203125" style="46" customWidth="1"/>
    <col min="7187" max="7188" width="8" style="46" customWidth="1"/>
    <col min="7189" max="7413" width="8.88671875" style="46"/>
    <col min="7414" max="7414" width="14.5546875" style="46" bestFit="1" customWidth="1"/>
    <col min="7415" max="7429" width="5" style="46" customWidth="1"/>
    <col min="7430" max="7438" width="0" style="46" hidden="1" customWidth="1"/>
    <col min="7439" max="7441" width="8" style="46" customWidth="1"/>
    <col min="7442" max="7442" width="2.33203125" style="46" customWidth="1"/>
    <col min="7443" max="7444" width="8" style="46" customWidth="1"/>
    <col min="7445" max="7669" width="8.88671875" style="46"/>
    <col min="7670" max="7670" width="14.5546875" style="46" bestFit="1" customWidth="1"/>
    <col min="7671" max="7685" width="5" style="46" customWidth="1"/>
    <col min="7686" max="7694" width="0" style="46" hidden="1" customWidth="1"/>
    <col min="7695" max="7697" width="8" style="46" customWidth="1"/>
    <col min="7698" max="7698" width="2.33203125" style="46" customWidth="1"/>
    <col min="7699" max="7700" width="8" style="46" customWidth="1"/>
    <col min="7701" max="7925" width="8.88671875" style="46"/>
    <col min="7926" max="7926" width="14.5546875" style="46" bestFit="1" customWidth="1"/>
    <col min="7927" max="7941" width="5" style="46" customWidth="1"/>
    <col min="7942" max="7950" width="0" style="46" hidden="1" customWidth="1"/>
    <col min="7951" max="7953" width="8" style="46" customWidth="1"/>
    <col min="7954" max="7954" width="2.33203125" style="46" customWidth="1"/>
    <col min="7955" max="7956" width="8" style="46" customWidth="1"/>
    <col min="7957" max="8181" width="8.88671875" style="46"/>
    <col min="8182" max="8182" width="14.5546875" style="46" bestFit="1" customWidth="1"/>
    <col min="8183" max="8197" width="5" style="46" customWidth="1"/>
    <col min="8198" max="8206" width="0" style="46" hidden="1" customWidth="1"/>
    <col min="8207" max="8209" width="8" style="46" customWidth="1"/>
    <col min="8210" max="8210" width="2.33203125" style="46" customWidth="1"/>
    <col min="8211" max="8212" width="8" style="46" customWidth="1"/>
    <col min="8213" max="8437" width="8.88671875" style="46"/>
    <col min="8438" max="8438" width="14.5546875" style="46" bestFit="1" customWidth="1"/>
    <col min="8439" max="8453" width="5" style="46" customWidth="1"/>
    <col min="8454" max="8462" width="0" style="46" hidden="1" customWidth="1"/>
    <col min="8463" max="8465" width="8" style="46" customWidth="1"/>
    <col min="8466" max="8466" width="2.33203125" style="46" customWidth="1"/>
    <col min="8467" max="8468" width="8" style="46" customWidth="1"/>
    <col min="8469" max="8693" width="8.88671875" style="46"/>
    <col min="8694" max="8694" width="14.5546875" style="46" bestFit="1" customWidth="1"/>
    <col min="8695" max="8709" width="5" style="46" customWidth="1"/>
    <col min="8710" max="8718" width="0" style="46" hidden="1" customWidth="1"/>
    <col min="8719" max="8721" width="8" style="46" customWidth="1"/>
    <col min="8722" max="8722" width="2.33203125" style="46" customWidth="1"/>
    <col min="8723" max="8724" width="8" style="46" customWidth="1"/>
    <col min="8725" max="8949" width="8.88671875" style="46"/>
    <col min="8950" max="8950" width="14.5546875" style="46" bestFit="1" customWidth="1"/>
    <col min="8951" max="8965" width="5" style="46" customWidth="1"/>
    <col min="8966" max="8974" width="0" style="46" hidden="1" customWidth="1"/>
    <col min="8975" max="8977" width="8" style="46" customWidth="1"/>
    <col min="8978" max="8978" width="2.33203125" style="46" customWidth="1"/>
    <col min="8979" max="8980" width="8" style="46" customWidth="1"/>
    <col min="8981" max="9205" width="8.88671875" style="46"/>
    <col min="9206" max="9206" width="14.5546875" style="46" bestFit="1" customWidth="1"/>
    <col min="9207" max="9221" width="5" style="46" customWidth="1"/>
    <col min="9222" max="9230" width="0" style="46" hidden="1" customWidth="1"/>
    <col min="9231" max="9233" width="8" style="46" customWidth="1"/>
    <col min="9234" max="9234" width="2.33203125" style="46" customWidth="1"/>
    <col min="9235" max="9236" width="8" style="46" customWidth="1"/>
    <col min="9237" max="9461" width="8.88671875" style="46"/>
    <col min="9462" max="9462" width="14.5546875" style="46" bestFit="1" customWidth="1"/>
    <col min="9463" max="9477" width="5" style="46" customWidth="1"/>
    <col min="9478" max="9486" width="0" style="46" hidden="1" customWidth="1"/>
    <col min="9487" max="9489" width="8" style="46" customWidth="1"/>
    <col min="9490" max="9490" width="2.33203125" style="46" customWidth="1"/>
    <col min="9491" max="9492" width="8" style="46" customWidth="1"/>
    <col min="9493" max="9717" width="8.88671875" style="46"/>
    <col min="9718" max="9718" width="14.5546875" style="46" bestFit="1" customWidth="1"/>
    <col min="9719" max="9733" width="5" style="46" customWidth="1"/>
    <col min="9734" max="9742" width="0" style="46" hidden="1" customWidth="1"/>
    <col min="9743" max="9745" width="8" style="46" customWidth="1"/>
    <col min="9746" max="9746" width="2.33203125" style="46" customWidth="1"/>
    <col min="9747" max="9748" width="8" style="46" customWidth="1"/>
    <col min="9749" max="9973" width="8.88671875" style="46"/>
    <col min="9974" max="9974" width="14.5546875" style="46" bestFit="1" customWidth="1"/>
    <col min="9975" max="9989" width="5" style="46" customWidth="1"/>
    <col min="9990" max="9998" width="0" style="46" hidden="1" customWidth="1"/>
    <col min="9999" max="10001" width="8" style="46" customWidth="1"/>
    <col min="10002" max="10002" width="2.33203125" style="46" customWidth="1"/>
    <col min="10003" max="10004" width="8" style="46" customWidth="1"/>
    <col min="10005" max="10229" width="8.88671875" style="46"/>
    <col min="10230" max="10230" width="14.5546875" style="46" bestFit="1" customWidth="1"/>
    <col min="10231" max="10245" width="5" style="46" customWidth="1"/>
    <col min="10246" max="10254" width="0" style="46" hidden="1" customWidth="1"/>
    <col min="10255" max="10257" width="8" style="46" customWidth="1"/>
    <col min="10258" max="10258" width="2.33203125" style="46" customWidth="1"/>
    <col min="10259" max="10260" width="8" style="46" customWidth="1"/>
    <col min="10261" max="10485" width="8.88671875" style="46"/>
    <col min="10486" max="10486" width="14.5546875" style="46" bestFit="1" customWidth="1"/>
    <col min="10487" max="10501" width="5" style="46" customWidth="1"/>
    <col min="10502" max="10510" width="0" style="46" hidden="1" customWidth="1"/>
    <col min="10511" max="10513" width="8" style="46" customWidth="1"/>
    <col min="10514" max="10514" width="2.33203125" style="46" customWidth="1"/>
    <col min="10515" max="10516" width="8" style="46" customWidth="1"/>
    <col min="10517" max="10741" width="8.88671875" style="46"/>
    <col min="10742" max="10742" width="14.5546875" style="46" bestFit="1" customWidth="1"/>
    <col min="10743" max="10757" width="5" style="46" customWidth="1"/>
    <col min="10758" max="10766" width="0" style="46" hidden="1" customWidth="1"/>
    <col min="10767" max="10769" width="8" style="46" customWidth="1"/>
    <col min="10770" max="10770" width="2.33203125" style="46" customWidth="1"/>
    <col min="10771" max="10772" width="8" style="46" customWidth="1"/>
    <col min="10773" max="10997" width="8.88671875" style="46"/>
    <col min="10998" max="10998" width="14.5546875" style="46" bestFit="1" customWidth="1"/>
    <col min="10999" max="11013" width="5" style="46" customWidth="1"/>
    <col min="11014" max="11022" width="0" style="46" hidden="1" customWidth="1"/>
    <col min="11023" max="11025" width="8" style="46" customWidth="1"/>
    <col min="11026" max="11026" width="2.33203125" style="46" customWidth="1"/>
    <col min="11027" max="11028" width="8" style="46" customWidth="1"/>
    <col min="11029" max="11253" width="8.88671875" style="46"/>
    <col min="11254" max="11254" width="14.5546875" style="46" bestFit="1" customWidth="1"/>
    <col min="11255" max="11269" width="5" style="46" customWidth="1"/>
    <col min="11270" max="11278" width="0" style="46" hidden="1" customWidth="1"/>
    <col min="11279" max="11281" width="8" style="46" customWidth="1"/>
    <col min="11282" max="11282" width="2.33203125" style="46" customWidth="1"/>
    <col min="11283" max="11284" width="8" style="46" customWidth="1"/>
    <col min="11285" max="11509" width="8.88671875" style="46"/>
    <col min="11510" max="11510" width="14.5546875" style="46" bestFit="1" customWidth="1"/>
    <col min="11511" max="11525" width="5" style="46" customWidth="1"/>
    <col min="11526" max="11534" width="0" style="46" hidden="1" customWidth="1"/>
    <col min="11535" max="11537" width="8" style="46" customWidth="1"/>
    <col min="11538" max="11538" width="2.33203125" style="46" customWidth="1"/>
    <col min="11539" max="11540" width="8" style="46" customWidth="1"/>
    <col min="11541" max="11765" width="8.88671875" style="46"/>
    <col min="11766" max="11766" width="14.5546875" style="46" bestFit="1" customWidth="1"/>
    <col min="11767" max="11781" width="5" style="46" customWidth="1"/>
    <col min="11782" max="11790" width="0" style="46" hidden="1" customWidth="1"/>
    <col min="11791" max="11793" width="8" style="46" customWidth="1"/>
    <col min="11794" max="11794" width="2.33203125" style="46" customWidth="1"/>
    <col min="11795" max="11796" width="8" style="46" customWidth="1"/>
    <col min="11797" max="12021" width="8.88671875" style="46"/>
    <col min="12022" max="12022" width="14.5546875" style="46" bestFit="1" customWidth="1"/>
    <col min="12023" max="12037" width="5" style="46" customWidth="1"/>
    <col min="12038" max="12046" width="0" style="46" hidden="1" customWidth="1"/>
    <col min="12047" max="12049" width="8" style="46" customWidth="1"/>
    <col min="12050" max="12050" width="2.33203125" style="46" customWidth="1"/>
    <col min="12051" max="12052" width="8" style="46" customWidth="1"/>
    <col min="12053" max="12277" width="8.88671875" style="46"/>
    <col min="12278" max="12278" width="14.5546875" style="46" bestFit="1" customWidth="1"/>
    <col min="12279" max="12293" width="5" style="46" customWidth="1"/>
    <col min="12294" max="12302" width="0" style="46" hidden="1" customWidth="1"/>
    <col min="12303" max="12305" width="8" style="46" customWidth="1"/>
    <col min="12306" max="12306" width="2.33203125" style="46" customWidth="1"/>
    <col min="12307" max="12308" width="8" style="46" customWidth="1"/>
    <col min="12309" max="12533" width="8.88671875" style="46"/>
    <col min="12534" max="12534" width="14.5546875" style="46" bestFit="1" customWidth="1"/>
    <col min="12535" max="12549" width="5" style="46" customWidth="1"/>
    <col min="12550" max="12558" width="0" style="46" hidden="1" customWidth="1"/>
    <col min="12559" max="12561" width="8" style="46" customWidth="1"/>
    <col min="12562" max="12562" width="2.33203125" style="46" customWidth="1"/>
    <col min="12563" max="12564" width="8" style="46" customWidth="1"/>
    <col min="12565" max="12789" width="8.88671875" style="46"/>
    <col min="12790" max="12790" width="14.5546875" style="46" bestFit="1" customWidth="1"/>
    <col min="12791" max="12805" width="5" style="46" customWidth="1"/>
    <col min="12806" max="12814" width="0" style="46" hidden="1" customWidth="1"/>
    <col min="12815" max="12817" width="8" style="46" customWidth="1"/>
    <col min="12818" max="12818" width="2.33203125" style="46" customWidth="1"/>
    <col min="12819" max="12820" width="8" style="46" customWidth="1"/>
    <col min="12821" max="13045" width="8.88671875" style="46"/>
    <col min="13046" max="13046" width="14.5546875" style="46" bestFit="1" customWidth="1"/>
    <col min="13047" max="13061" width="5" style="46" customWidth="1"/>
    <col min="13062" max="13070" width="0" style="46" hidden="1" customWidth="1"/>
    <col min="13071" max="13073" width="8" style="46" customWidth="1"/>
    <col min="13074" max="13074" width="2.33203125" style="46" customWidth="1"/>
    <col min="13075" max="13076" width="8" style="46" customWidth="1"/>
    <col min="13077" max="13301" width="8.88671875" style="46"/>
    <col min="13302" max="13302" width="14.5546875" style="46" bestFit="1" customWidth="1"/>
    <col min="13303" max="13317" width="5" style="46" customWidth="1"/>
    <col min="13318" max="13326" width="0" style="46" hidden="1" customWidth="1"/>
    <col min="13327" max="13329" width="8" style="46" customWidth="1"/>
    <col min="13330" max="13330" width="2.33203125" style="46" customWidth="1"/>
    <col min="13331" max="13332" width="8" style="46" customWidth="1"/>
    <col min="13333" max="13557" width="8.88671875" style="46"/>
    <col min="13558" max="13558" width="14.5546875" style="46" bestFit="1" customWidth="1"/>
    <col min="13559" max="13573" width="5" style="46" customWidth="1"/>
    <col min="13574" max="13582" width="0" style="46" hidden="1" customWidth="1"/>
    <col min="13583" max="13585" width="8" style="46" customWidth="1"/>
    <col min="13586" max="13586" width="2.33203125" style="46" customWidth="1"/>
    <col min="13587" max="13588" width="8" style="46" customWidth="1"/>
    <col min="13589" max="13813" width="8.88671875" style="46"/>
    <col min="13814" max="13814" width="14.5546875" style="46" bestFit="1" customWidth="1"/>
    <col min="13815" max="13829" width="5" style="46" customWidth="1"/>
    <col min="13830" max="13838" width="0" style="46" hidden="1" customWidth="1"/>
    <col min="13839" max="13841" width="8" style="46" customWidth="1"/>
    <col min="13842" max="13842" width="2.33203125" style="46" customWidth="1"/>
    <col min="13843" max="13844" width="8" style="46" customWidth="1"/>
    <col min="13845" max="14069" width="8.88671875" style="46"/>
    <col min="14070" max="14070" width="14.5546875" style="46" bestFit="1" customWidth="1"/>
    <col min="14071" max="14085" width="5" style="46" customWidth="1"/>
    <col min="14086" max="14094" width="0" style="46" hidden="1" customWidth="1"/>
    <col min="14095" max="14097" width="8" style="46" customWidth="1"/>
    <col min="14098" max="14098" width="2.33203125" style="46" customWidth="1"/>
    <col min="14099" max="14100" width="8" style="46" customWidth="1"/>
    <col min="14101" max="14325" width="8.88671875" style="46"/>
    <col min="14326" max="14326" width="14.5546875" style="46" bestFit="1" customWidth="1"/>
    <col min="14327" max="14341" width="5" style="46" customWidth="1"/>
    <col min="14342" max="14350" width="0" style="46" hidden="1" customWidth="1"/>
    <col min="14351" max="14353" width="8" style="46" customWidth="1"/>
    <col min="14354" max="14354" width="2.33203125" style="46" customWidth="1"/>
    <col min="14355" max="14356" width="8" style="46" customWidth="1"/>
    <col min="14357" max="14581" width="8.88671875" style="46"/>
    <col min="14582" max="14582" width="14.5546875" style="46" bestFit="1" customWidth="1"/>
    <col min="14583" max="14597" width="5" style="46" customWidth="1"/>
    <col min="14598" max="14606" width="0" style="46" hidden="1" customWidth="1"/>
    <col min="14607" max="14609" width="8" style="46" customWidth="1"/>
    <col min="14610" max="14610" width="2.33203125" style="46" customWidth="1"/>
    <col min="14611" max="14612" width="8" style="46" customWidth="1"/>
    <col min="14613" max="14837" width="8.88671875" style="46"/>
    <col min="14838" max="14838" width="14.5546875" style="46" bestFit="1" customWidth="1"/>
    <col min="14839" max="14853" width="5" style="46" customWidth="1"/>
    <col min="14854" max="14862" width="0" style="46" hidden="1" customWidth="1"/>
    <col min="14863" max="14865" width="8" style="46" customWidth="1"/>
    <col min="14866" max="14866" width="2.33203125" style="46" customWidth="1"/>
    <col min="14867" max="14868" width="8" style="46" customWidth="1"/>
    <col min="14869" max="15093" width="8.88671875" style="46"/>
    <col min="15094" max="15094" width="14.5546875" style="46" bestFit="1" customWidth="1"/>
    <col min="15095" max="15109" width="5" style="46" customWidth="1"/>
    <col min="15110" max="15118" width="0" style="46" hidden="1" customWidth="1"/>
    <col min="15119" max="15121" width="8" style="46" customWidth="1"/>
    <col min="15122" max="15122" width="2.33203125" style="46" customWidth="1"/>
    <col min="15123" max="15124" width="8" style="46" customWidth="1"/>
    <col min="15125" max="15349" width="8.88671875" style="46"/>
    <col min="15350" max="15350" width="14.5546875" style="46" bestFit="1" customWidth="1"/>
    <col min="15351" max="15365" width="5" style="46" customWidth="1"/>
    <col min="15366" max="15374" width="0" style="46" hidden="1" customWidth="1"/>
    <col min="15375" max="15377" width="8" style="46" customWidth="1"/>
    <col min="15378" max="15378" width="2.33203125" style="46" customWidth="1"/>
    <col min="15379" max="15380" width="8" style="46" customWidth="1"/>
    <col min="15381" max="15605" width="8.88671875" style="46"/>
    <col min="15606" max="15606" width="14.5546875" style="46" bestFit="1" customWidth="1"/>
    <col min="15607" max="15621" width="5" style="46" customWidth="1"/>
    <col min="15622" max="15630" width="0" style="46" hidden="1" customWidth="1"/>
    <col min="15631" max="15633" width="8" style="46" customWidth="1"/>
    <col min="15634" max="15634" width="2.33203125" style="46" customWidth="1"/>
    <col min="15635" max="15636" width="8" style="46" customWidth="1"/>
    <col min="15637" max="15861" width="8.88671875" style="46"/>
    <col min="15862" max="15862" width="14.5546875" style="46" bestFit="1" customWidth="1"/>
    <col min="15863" max="15877" width="5" style="46" customWidth="1"/>
    <col min="15878" max="15886" width="0" style="46" hidden="1" customWidth="1"/>
    <col min="15887" max="15889" width="8" style="46" customWidth="1"/>
    <col min="15890" max="15890" width="2.33203125" style="46" customWidth="1"/>
    <col min="15891" max="15892" width="8" style="46" customWidth="1"/>
    <col min="15893" max="16117" width="8.88671875" style="46"/>
    <col min="16118" max="16118" width="14.5546875" style="46" bestFit="1" customWidth="1"/>
    <col min="16119" max="16133" width="5" style="46" customWidth="1"/>
    <col min="16134" max="16142" width="0" style="46" hidden="1" customWidth="1"/>
    <col min="16143" max="16145" width="8" style="46" customWidth="1"/>
    <col min="16146" max="16146" width="2.33203125" style="46" customWidth="1"/>
    <col min="16147" max="16148" width="8" style="46" customWidth="1"/>
    <col min="16149" max="16384" width="8.88671875" style="46"/>
  </cols>
  <sheetData>
    <row r="1" spans="1:20" x14ac:dyDescent="0.3">
      <c r="A1" s="215" t="s">
        <v>68</v>
      </c>
      <c r="B1" s="216"/>
      <c r="C1" s="199" t="s">
        <v>0</v>
      </c>
      <c r="D1" s="200"/>
      <c r="E1" s="201"/>
      <c r="F1" s="199" t="s">
        <v>1</v>
      </c>
      <c r="G1" s="200"/>
      <c r="H1" s="201"/>
      <c r="I1" s="199" t="s">
        <v>2</v>
      </c>
      <c r="J1" s="200"/>
      <c r="K1" s="201"/>
      <c r="L1" s="199" t="s">
        <v>3</v>
      </c>
      <c r="M1" s="200"/>
      <c r="N1" s="201"/>
      <c r="O1" s="202" t="s">
        <v>5</v>
      </c>
      <c r="P1" s="200" t="s">
        <v>6</v>
      </c>
      <c r="Q1" s="200" t="s">
        <v>7</v>
      </c>
      <c r="R1" s="200"/>
      <c r="S1" s="200"/>
      <c r="T1" s="201"/>
    </row>
    <row r="2" spans="1:20" ht="15" thickBot="1" x14ac:dyDescent="0.35">
      <c r="A2" s="217"/>
      <c r="B2" s="218"/>
      <c r="C2" s="206" t="str">
        <f>B3</f>
        <v>TJ Ostrava A</v>
      </c>
      <c r="D2" s="204"/>
      <c r="E2" s="205"/>
      <c r="F2" s="206" t="str">
        <f>B4</f>
        <v>Rožnov B</v>
      </c>
      <c r="G2" s="204"/>
      <c r="H2" s="205"/>
      <c r="I2" s="206" t="str">
        <f>B5</f>
        <v>Metylovice B</v>
      </c>
      <c r="J2" s="204"/>
      <c r="K2" s="205"/>
      <c r="L2" s="206" t="str">
        <f>B6</f>
        <v>Raškovice A</v>
      </c>
      <c r="M2" s="204"/>
      <c r="N2" s="205"/>
      <c r="O2" s="203"/>
      <c r="P2" s="204"/>
      <c r="Q2" s="204"/>
      <c r="R2" s="204"/>
      <c r="S2" s="204"/>
      <c r="T2" s="205"/>
    </row>
    <row r="3" spans="1:20" ht="21" x14ac:dyDescent="0.3">
      <c r="A3" s="5" t="s">
        <v>0</v>
      </c>
      <c r="B3" s="6" t="s">
        <v>34</v>
      </c>
      <c r="C3" s="104"/>
      <c r="D3" s="105"/>
      <c r="E3" s="106"/>
      <c r="F3" s="10">
        <v>16</v>
      </c>
      <c r="G3" s="11" t="s">
        <v>8</v>
      </c>
      <c r="H3" s="12">
        <v>4</v>
      </c>
      <c r="I3" s="10">
        <v>12</v>
      </c>
      <c r="J3" s="11" t="s">
        <v>8</v>
      </c>
      <c r="K3" s="12">
        <v>7</v>
      </c>
      <c r="L3" s="10">
        <v>15</v>
      </c>
      <c r="M3" s="11" t="s">
        <v>8</v>
      </c>
      <c r="N3" s="12">
        <v>6</v>
      </c>
      <c r="O3" s="13">
        <f>SUM(IF(C3&gt;E3,1,0),IF(F3&gt;H3,1,0),IF(I3&gt;K3,1,0),IF(L3&gt;N3,1,0))</f>
        <v>3</v>
      </c>
      <c r="P3" s="107">
        <v>1</v>
      </c>
      <c r="Q3" s="11">
        <f>C3+F3+I3+L3</f>
        <v>43</v>
      </c>
      <c r="R3" s="11" t="s">
        <v>8</v>
      </c>
      <c r="S3" s="11">
        <f>E3+H3+K3+N3</f>
        <v>17</v>
      </c>
      <c r="T3" s="12">
        <f>Q3/S3</f>
        <v>2.5294117647058822</v>
      </c>
    </row>
    <row r="4" spans="1:20" ht="21" x14ac:dyDescent="0.3">
      <c r="A4" s="15" t="s">
        <v>1</v>
      </c>
      <c r="B4" s="16" t="s">
        <v>36</v>
      </c>
      <c r="C4" s="17">
        <f>H3</f>
        <v>4</v>
      </c>
      <c r="D4" s="18" t="s">
        <v>8</v>
      </c>
      <c r="E4" s="19">
        <f>F3</f>
        <v>16</v>
      </c>
      <c r="F4" s="80"/>
      <c r="G4" s="81"/>
      <c r="H4" s="82"/>
      <c r="I4" s="23">
        <v>6</v>
      </c>
      <c r="J4" s="24" t="s">
        <v>8</v>
      </c>
      <c r="K4" s="25">
        <v>12</v>
      </c>
      <c r="L4" s="23">
        <v>5</v>
      </c>
      <c r="M4" s="24" t="s">
        <v>8</v>
      </c>
      <c r="N4" s="25">
        <v>12</v>
      </c>
      <c r="O4" s="26">
        <f t="shared" ref="O4:O6" si="0">SUM(IF(C4&gt;E4,1,0),IF(F4&gt;H4,1,0),IF(I4&gt;K4,1,0),IF(L4&gt;N4,1,0))</f>
        <v>0</v>
      </c>
      <c r="P4" s="83">
        <v>4</v>
      </c>
      <c r="Q4" s="24">
        <f t="shared" ref="Q4:Q6" si="1">C4+F4+I4+L4</f>
        <v>15</v>
      </c>
      <c r="R4" s="24" t="s">
        <v>8</v>
      </c>
      <c r="S4" s="24">
        <f t="shared" ref="S4:S6" si="2">E4+H4+K4+N4</f>
        <v>40</v>
      </c>
      <c r="T4" s="25">
        <f t="shared" ref="T4:T6" si="3">Q4/S4</f>
        <v>0.375</v>
      </c>
    </row>
    <row r="5" spans="1:20" ht="21" x14ac:dyDescent="0.3">
      <c r="A5" s="15" t="s">
        <v>2</v>
      </c>
      <c r="B5" s="16" t="s">
        <v>44</v>
      </c>
      <c r="C5" s="17">
        <f>K3</f>
        <v>7</v>
      </c>
      <c r="D5" s="18" t="s">
        <v>8</v>
      </c>
      <c r="E5" s="19">
        <f>I3</f>
        <v>12</v>
      </c>
      <c r="F5" s="17">
        <f>K4</f>
        <v>12</v>
      </c>
      <c r="G5" s="18" t="s">
        <v>8</v>
      </c>
      <c r="H5" s="19">
        <f>I4</f>
        <v>6</v>
      </c>
      <c r="I5" s="80"/>
      <c r="J5" s="81"/>
      <c r="K5" s="82"/>
      <c r="L5" s="23">
        <v>5</v>
      </c>
      <c r="M5" s="24" t="s">
        <v>8</v>
      </c>
      <c r="N5" s="25">
        <v>13</v>
      </c>
      <c r="O5" s="26">
        <f t="shared" si="0"/>
        <v>1</v>
      </c>
      <c r="P5" s="83">
        <v>3</v>
      </c>
      <c r="Q5" s="24">
        <f t="shared" si="1"/>
        <v>24</v>
      </c>
      <c r="R5" s="24" t="s">
        <v>8</v>
      </c>
      <c r="S5" s="24">
        <f t="shared" si="2"/>
        <v>31</v>
      </c>
      <c r="T5" s="25">
        <f t="shared" si="3"/>
        <v>0.77419354838709675</v>
      </c>
    </row>
    <row r="6" spans="1:20" ht="21.6" thickBot="1" x14ac:dyDescent="0.35">
      <c r="A6" s="4" t="s">
        <v>3</v>
      </c>
      <c r="B6" s="28" t="s">
        <v>19</v>
      </c>
      <c r="C6" s="29">
        <f>N3</f>
        <v>6</v>
      </c>
      <c r="D6" s="30" t="s">
        <v>8</v>
      </c>
      <c r="E6" s="31">
        <f>L3</f>
        <v>15</v>
      </c>
      <c r="F6" s="29">
        <f>N4</f>
        <v>12</v>
      </c>
      <c r="G6" s="30" t="s">
        <v>8</v>
      </c>
      <c r="H6" s="31">
        <f>L4</f>
        <v>5</v>
      </c>
      <c r="I6" s="29">
        <f>N5</f>
        <v>13</v>
      </c>
      <c r="J6" s="30" t="s">
        <v>8</v>
      </c>
      <c r="K6" s="31">
        <f>L5</f>
        <v>5</v>
      </c>
      <c r="L6" s="84"/>
      <c r="M6" s="85"/>
      <c r="N6" s="86"/>
      <c r="O6" s="35">
        <f t="shared" si="0"/>
        <v>2</v>
      </c>
      <c r="P6" s="87">
        <v>2</v>
      </c>
      <c r="Q6" s="37">
        <f t="shared" si="1"/>
        <v>31</v>
      </c>
      <c r="R6" s="37" t="s">
        <v>8</v>
      </c>
      <c r="S6" s="37">
        <f t="shared" si="2"/>
        <v>25</v>
      </c>
      <c r="T6" s="38">
        <f t="shared" si="3"/>
        <v>1.24</v>
      </c>
    </row>
    <row r="7" spans="1:20" ht="15" thickBot="1" x14ac:dyDescent="0.35"/>
    <row r="8" spans="1:20" x14ac:dyDescent="0.3">
      <c r="A8" s="215" t="s">
        <v>69</v>
      </c>
      <c r="B8" s="216"/>
      <c r="C8" s="199" t="s">
        <v>0</v>
      </c>
      <c r="D8" s="200"/>
      <c r="E8" s="201"/>
      <c r="F8" s="199" t="s">
        <v>1</v>
      </c>
      <c r="G8" s="200"/>
      <c r="H8" s="201"/>
      <c r="I8" s="199" t="s">
        <v>2</v>
      </c>
      <c r="J8" s="200"/>
      <c r="K8" s="201"/>
      <c r="L8" s="199" t="s">
        <v>3</v>
      </c>
      <c r="M8" s="200"/>
      <c r="N8" s="201"/>
      <c r="O8" s="202" t="s">
        <v>5</v>
      </c>
      <c r="P8" s="200" t="s">
        <v>6</v>
      </c>
      <c r="Q8" s="200" t="s">
        <v>7</v>
      </c>
      <c r="R8" s="200"/>
      <c r="S8" s="200"/>
      <c r="T8" s="201"/>
    </row>
    <row r="9" spans="1:20" ht="15" thickBot="1" x14ac:dyDescent="0.35">
      <c r="A9" s="217"/>
      <c r="B9" s="218"/>
      <c r="C9" s="206" t="str">
        <f>B10</f>
        <v>Palkovice A</v>
      </c>
      <c r="D9" s="204"/>
      <c r="E9" s="205"/>
      <c r="F9" s="206" t="str">
        <f>B11</f>
        <v>Střítěž C</v>
      </c>
      <c r="G9" s="204"/>
      <c r="H9" s="205"/>
      <c r="I9" s="206" t="str">
        <f>B12</f>
        <v>TJ Sokol FM B</v>
      </c>
      <c r="J9" s="204"/>
      <c r="K9" s="205"/>
      <c r="L9" s="206" t="str">
        <f>B13</f>
        <v>TJ Sokol FM A</v>
      </c>
      <c r="M9" s="204"/>
      <c r="N9" s="205"/>
      <c r="O9" s="203"/>
      <c r="P9" s="204"/>
      <c r="Q9" s="204"/>
      <c r="R9" s="204"/>
      <c r="S9" s="204"/>
      <c r="T9" s="205"/>
    </row>
    <row r="10" spans="1:20" ht="21" x14ac:dyDescent="0.3">
      <c r="A10" s="5" t="s">
        <v>0</v>
      </c>
      <c r="B10" s="6" t="s">
        <v>46</v>
      </c>
      <c r="C10" s="104"/>
      <c r="D10" s="105"/>
      <c r="E10" s="106"/>
      <c r="F10" s="10">
        <v>12</v>
      </c>
      <c r="G10" s="11" t="s">
        <v>8</v>
      </c>
      <c r="H10" s="12">
        <v>10</v>
      </c>
      <c r="I10" s="10">
        <v>12</v>
      </c>
      <c r="J10" s="11" t="s">
        <v>8</v>
      </c>
      <c r="K10" s="12">
        <v>8</v>
      </c>
      <c r="L10" s="10">
        <v>16</v>
      </c>
      <c r="M10" s="11" t="s">
        <v>8</v>
      </c>
      <c r="N10" s="12">
        <v>9</v>
      </c>
      <c r="O10" s="13">
        <f>SUM(IF(C10&gt;E10,1,0),IF(F10&gt;H10,1,0),IF(I10&gt;K10,1,0),IF(L10&gt;N10,1,0))</f>
        <v>3</v>
      </c>
      <c r="P10" s="107">
        <v>5</v>
      </c>
      <c r="Q10" s="11">
        <f>C10+F10+I10+L10</f>
        <v>40</v>
      </c>
      <c r="R10" s="11" t="s">
        <v>8</v>
      </c>
      <c r="S10" s="11">
        <f>E10+H10+K10+N10</f>
        <v>27</v>
      </c>
      <c r="T10" s="12">
        <f>Q10/S10</f>
        <v>1.4814814814814814</v>
      </c>
    </row>
    <row r="11" spans="1:20" ht="21" x14ac:dyDescent="0.3">
      <c r="A11" s="15" t="s">
        <v>1</v>
      </c>
      <c r="B11" s="16" t="s">
        <v>41</v>
      </c>
      <c r="C11" s="17">
        <f>H10</f>
        <v>10</v>
      </c>
      <c r="D11" s="18" t="s">
        <v>8</v>
      </c>
      <c r="E11" s="19">
        <f>F10</f>
        <v>12</v>
      </c>
      <c r="F11" s="80"/>
      <c r="G11" s="81"/>
      <c r="H11" s="82"/>
      <c r="I11" s="23">
        <v>13</v>
      </c>
      <c r="J11" s="24" t="s">
        <v>8</v>
      </c>
      <c r="K11" s="25">
        <v>14</v>
      </c>
      <c r="L11" s="23">
        <v>5</v>
      </c>
      <c r="M11" s="24" t="s">
        <v>8</v>
      </c>
      <c r="N11" s="25">
        <v>18</v>
      </c>
      <c r="O11" s="26">
        <f>SUM(IF(C11&gt;E11,1,0),IF(F11&gt;H11,1,0),IF(I11&gt;K11,1,0),IF(L11&gt;N11,1,0))</f>
        <v>0</v>
      </c>
      <c r="P11" s="83">
        <v>8</v>
      </c>
      <c r="Q11" s="24">
        <f>C11+F11+I11+L11</f>
        <v>28</v>
      </c>
      <c r="R11" s="24" t="s">
        <v>8</v>
      </c>
      <c r="S11" s="24">
        <f>E11+H11+K11+N11</f>
        <v>44</v>
      </c>
      <c r="T11" s="25">
        <f>Q11/S11</f>
        <v>0.63636363636363635</v>
      </c>
    </row>
    <row r="12" spans="1:20" ht="21" x14ac:dyDescent="0.3">
      <c r="A12" s="15" t="s">
        <v>2</v>
      </c>
      <c r="B12" s="16" t="s">
        <v>35</v>
      </c>
      <c r="C12" s="17">
        <f>K10</f>
        <v>8</v>
      </c>
      <c r="D12" s="18" t="s">
        <v>8</v>
      </c>
      <c r="E12" s="19">
        <f>I10</f>
        <v>12</v>
      </c>
      <c r="F12" s="17">
        <f>K11</f>
        <v>14</v>
      </c>
      <c r="G12" s="18" t="s">
        <v>8</v>
      </c>
      <c r="H12" s="19">
        <f>I11</f>
        <v>13</v>
      </c>
      <c r="I12" s="80"/>
      <c r="J12" s="81"/>
      <c r="K12" s="82"/>
      <c r="L12" s="23">
        <v>8</v>
      </c>
      <c r="M12" s="24" t="s">
        <v>8</v>
      </c>
      <c r="N12" s="25">
        <v>18</v>
      </c>
      <c r="O12" s="26">
        <f>SUM(IF(C12&gt;E12,1,0),IF(F12&gt;H12,1,0),IF(I12&gt;K12,1,0),IF(L12&gt;N12,1,0))</f>
        <v>1</v>
      </c>
      <c r="P12" s="83">
        <v>7</v>
      </c>
      <c r="Q12" s="24">
        <f>C12+F12+I12+L12</f>
        <v>30</v>
      </c>
      <c r="R12" s="24" t="s">
        <v>8</v>
      </c>
      <c r="S12" s="24">
        <f>E12+H12+K12+N12</f>
        <v>43</v>
      </c>
      <c r="T12" s="25">
        <f>Q12/S12</f>
        <v>0.69767441860465118</v>
      </c>
    </row>
    <row r="13" spans="1:20" ht="21.6" thickBot="1" x14ac:dyDescent="0.35">
      <c r="A13" s="4" t="s">
        <v>3</v>
      </c>
      <c r="B13" s="28" t="s">
        <v>25</v>
      </c>
      <c r="C13" s="29">
        <f>N10</f>
        <v>9</v>
      </c>
      <c r="D13" s="30" t="s">
        <v>8</v>
      </c>
      <c r="E13" s="31">
        <f>L10</f>
        <v>16</v>
      </c>
      <c r="F13" s="29">
        <f>N11</f>
        <v>18</v>
      </c>
      <c r="G13" s="30" t="s">
        <v>8</v>
      </c>
      <c r="H13" s="31">
        <f>L11</f>
        <v>5</v>
      </c>
      <c r="I13" s="29">
        <f>N12</f>
        <v>18</v>
      </c>
      <c r="J13" s="30" t="s">
        <v>8</v>
      </c>
      <c r="K13" s="31">
        <f>L12</f>
        <v>8</v>
      </c>
      <c r="L13" s="84"/>
      <c r="M13" s="85"/>
      <c r="N13" s="86"/>
      <c r="O13" s="35">
        <f>SUM(IF(C13&gt;E13,1,0),IF(F13&gt;H13,1,0),IF(I13&gt;K13,1,0),IF(L13&gt;N13,1,0))</f>
        <v>2</v>
      </c>
      <c r="P13" s="87">
        <v>6</v>
      </c>
      <c r="Q13" s="37">
        <f>C13+F13+I13+L13</f>
        <v>45</v>
      </c>
      <c r="R13" s="37" t="s">
        <v>8</v>
      </c>
      <c r="S13" s="37">
        <f>E13+H13+K13+N13</f>
        <v>29</v>
      </c>
      <c r="T13" s="38">
        <f>Q13/S13</f>
        <v>1.5517241379310345</v>
      </c>
    </row>
    <row r="14" spans="1:20" ht="15" thickBot="1" x14ac:dyDescent="0.35"/>
    <row r="15" spans="1:20" x14ac:dyDescent="0.3">
      <c r="A15" s="215" t="s">
        <v>70</v>
      </c>
      <c r="B15" s="216"/>
      <c r="C15" s="199" t="s">
        <v>0</v>
      </c>
      <c r="D15" s="200"/>
      <c r="E15" s="201"/>
      <c r="F15" s="199" t="s">
        <v>1</v>
      </c>
      <c r="G15" s="200"/>
      <c r="H15" s="201"/>
      <c r="I15" s="199" t="s">
        <v>2</v>
      </c>
      <c r="J15" s="200"/>
      <c r="K15" s="201"/>
      <c r="L15" s="199" t="s">
        <v>3</v>
      </c>
      <c r="M15" s="200"/>
      <c r="N15" s="201"/>
      <c r="O15" s="202" t="s">
        <v>5</v>
      </c>
      <c r="P15" s="200" t="s">
        <v>6</v>
      </c>
      <c r="Q15" s="200" t="s">
        <v>7</v>
      </c>
      <c r="R15" s="200"/>
      <c r="S15" s="200"/>
      <c r="T15" s="201"/>
    </row>
    <row r="16" spans="1:20" ht="15" thickBot="1" x14ac:dyDescent="0.35">
      <c r="A16" s="217"/>
      <c r="B16" s="218"/>
      <c r="C16" s="206" t="str">
        <f>B17</f>
        <v>TJ Sokol FM D</v>
      </c>
      <c r="D16" s="204"/>
      <c r="E16" s="205"/>
      <c r="F16" s="206" t="str">
        <f>B18</f>
        <v>TJ Sokol FM C</v>
      </c>
      <c r="G16" s="204"/>
      <c r="H16" s="205"/>
      <c r="I16" s="206" t="str">
        <f>B19</f>
        <v>TJ Ostrava B</v>
      </c>
      <c r="J16" s="204"/>
      <c r="K16" s="205"/>
      <c r="L16" s="206" t="str">
        <f>B20</f>
        <v>Metylovice A</v>
      </c>
      <c r="M16" s="204"/>
      <c r="N16" s="205"/>
      <c r="O16" s="203"/>
      <c r="P16" s="204"/>
      <c r="Q16" s="204"/>
      <c r="R16" s="204"/>
      <c r="S16" s="204"/>
      <c r="T16" s="205"/>
    </row>
    <row r="17" spans="1:20" ht="21" x14ac:dyDescent="0.3">
      <c r="A17" s="5" t="s">
        <v>0</v>
      </c>
      <c r="B17" s="6" t="s">
        <v>45</v>
      </c>
      <c r="C17" s="104"/>
      <c r="D17" s="105"/>
      <c r="E17" s="106"/>
      <c r="F17" s="10">
        <v>15</v>
      </c>
      <c r="G17" s="11" t="s">
        <v>8</v>
      </c>
      <c r="H17" s="12">
        <v>12</v>
      </c>
      <c r="I17" s="10">
        <v>11</v>
      </c>
      <c r="J17" s="11" t="s">
        <v>8</v>
      </c>
      <c r="K17" s="12">
        <v>10</v>
      </c>
      <c r="L17" s="10">
        <v>10</v>
      </c>
      <c r="M17" s="11" t="s">
        <v>8</v>
      </c>
      <c r="N17" s="12">
        <v>15</v>
      </c>
      <c r="O17" s="13">
        <f>SUM(IF(C17&gt;E17,1,0),IF(F17&gt;H17,1,0),IF(I17&gt;K17,1,0),IF(L17&gt;N17,1,0))</f>
        <v>2</v>
      </c>
      <c r="P17" s="107">
        <v>10</v>
      </c>
      <c r="Q17" s="11">
        <f>C17+F17+I17+L17</f>
        <v>36</v>
      </c>
      <c r="R17" s="11" t="s">
        <v>8</v>
      </c>
      <c r="S17" s="11">
        <f>E17+H17+K17+N17</f>
        <v>37</v>
      </c>
      <c r="T17" s="12">
        <f>Q17/S17</f>
        <v>0.97297297297297303</v>
      </c>
    </row>
    <row r="18" spans="1:20" ht="21" x14ac:dyDescent="0.3">
      <c r="A18" s="15" t="s">
        <v>1</v>
      </c>
      <c r="B18" s="16" t="s">
        <v>40</v>
      </c>
      <c r="C18" s="17">
        <f>H17</f>
        <v>12</v>
      </c>
      <c r="D18" s="18" t="s">
        <v>8</v>
      </c>
      <c r="E18" s="19">
        <f>F17</f>
        <v>15</v>
      </c>
      <c r="F18" s="80"/>
      <c r="G18" s="81"/>
      <c r="H18" s="82"/>
      <c r="I18" s="23">
        <v>9</v>
      </c>
      <c r="J18" s="24" t="s">
        <v>8</v>
      </c>
      <c r="K18" s="25">
        <v>16</v>
      </c>
      <c r="L18" s="23">
        <v>10</v>
      </c>
      <c r="M18" s="24" t="s">
        <v>8</v>
      </c>
      <c r="N18" s="25">
        <v>14</v>
      </c>
      <c r="O18" s="26">
        <f>SUM(IF(C18&gt;E18,1,0),IF(F18&gt;H18,1,0),IF(I18&gt;K18,1,0),IF(L18&gt;N18,1,0))</f>
        <v>0</v>
      </c>
      <c r="P18" s="83">
        <v>12</v>
      </c>
      <c r="Q18" s="24">
        <f>C18+F18+I18+L18</f>
        <v>31</v>
      </c>
      <c r="R18" s="24" t="s">
        <v>8</v>
      </c>
      <c r="S18" s="24">
        <f>E18+H18+K18+N18</f>
        <v>45</v>
      </c>
      <c r="T18" s="25">
        <f>Q18/S18</f>
        <v>0.68888888888888888</v>
      </c>
    </row>
    <row r="19" spans="1:20" ht="21" x14ac:dyDescent="0.3">
      <c r="A19" s="15" t="s">
        <v>2</v>
      </c>
      <c r="B19" s="16" t="s">
        <v>39</v>
      </c>
      <c r="C19" s="17">
        <f>K17</f>
        <v>10</v>
      </c>
      <c r="D19" s="18" t="s">
        <v>8</v>
      </c>
      <c r="E19" s="19">
        <f>I17</f>
        <v>11</v>
      </c>
      <c r="F19" s="17">
        <f>K18</f>
        <v>16</v>
      </c>
      <c r="G19" s="18" t="s">
        <v>8</v>
      </c>
      <c r="H19" s="19">
        <f>I18</f>
        <v>9</v>
      </c>
      <c r="I19" s="80"/>
      <c r="J19" s="81"/>
      <c r="K19" s="82"/>
      <c r="L19" s="23">
        <v>8</v>
      </c>
      <c r="M19" s="24" t="s">
        <v>8</v>
      </c>
      <c r="N19" s="25">
        <v>12</v>
      </c>
      <c r="O19" s="26">
        <f>SUM(IF(C19&gt;E19,1,0),IF(F19&gt;H19,1,0),IF(I19&gt;K19,1,0),IF(L19&gt;N19,1,0))</f>
        <v>1</v>
      </c>
      <c r="P19" s="83">
        <v>11</v>
      </c>
      <c r="Q19" s="24">
        <f>C19+F19+I19+L19</f>
        <v>34</v>
      </c>
      <c r="R19" s="24" t="s">
        <v>8</v>
      </c>
      <c r="S19" s="24">
        <f>E19+H19+K19+N19</f>
        <v>32</v>
      </c>
      <c r="T19" s="25">
        <f>Q19/S19</f>
        <v>1.0625</v>
      </c>
    </row>
    <row r="20" spans="1:20" ht="21.6" thickBot="1" x14ac:dyDescent="0.35">
      <c r="A20" s="4" t="s">
        <v>3</v>
      </c>
      <c r="B20" s="28" t="s">
        <v>14</v>
      </c>
      <c r="C20" s="29">
        <f>N17</f>
        <v>15</v>
      </c>
      <c r="D20" s="30" t="s">
        <v>8</v>
      </c>
      <c r="E20" s="31">
        <f>L17</f>
        <v>10</v>
      </c>
      <c r="F20" s="29">
        <f>N18</f>
        <v>14</v>
      </c>
      <c r="G20" s="30" t="s">
        <v>8</v>
      </c>
      <c r="H20" s="31">
        <f>L18</f>
        <v>10</v>
      </c>
      <c r="I20" s="29">
        <f>N19</f>
        <v>12</v>
      </c>
      <c r="J20" s="30" t="s">
        <v>8</v>
      </c>
      <c r="K20" s="31">
        <f>L19</f>
        <v>8</v>
      </c>
      <c r="L20" s="84"/>
      <c r="M20" s="85"/>
      <c r="N20" s="86"/>
      <c r="O20" s="35">
        <f>SUM(IF(C20&gt;E20,1,0),IF(F20&gt;H20,1,0),IF(I20&gt;K20,1,0),IF(L20&gt;N20,1,0))</f>
        <v>3</v>
      </c>
      <c r="P20" s="87">
        <v>9</v>
      </c>
      <c r="Q20" s="37">
        <f>C20+F20+I20+L20</f>
        <v>41</v>
      </c>
      <c r="R20" s="37" t="s">
        <v>8</v>
      </c>
      <c r="S20" s="37">
        <f>E20+H20+K20+N20</f>
        <v>28</v>
      </c>
      <c r="T20" s="38">
        <f>Q20/S20</f>
        <v>1.4642857142857142</v>
      </c>
    </row>
    <row r="21" spans="1:20" ht="15" thickBot="1" x14ac:dyDescent="0.35"/>
    <row r="22" spans="1:20" x14ac:dyDescent="0.3">
      <c r="A22" s="215" t="s">
        <v>71</v>
      </c>
      <c r="B22" s="216"/>
      <c r="C22" s="199" t="s">
        <v>0</v>
      </c>
      <c r="D22" s="200"/>
      <c r="E22" s="201"/>
      <c r="F22" s="199" t="s">
        <v>1</v>
      </c>
      <c r="G22" s="200"/>
      <c r="H22" s="201"/>
      <c r="I22" s="199" t="s">
        <v>2</v>
      </c>
      <c r="J22" s="200"/>
      <c r="K22" s="201"/>
      <c r="L22" s="199" t="s">
        <v>3</v>
      </c>
      <c r="M22" s="200"/>
      <c r="N22" s="201"/>
      <c r="O22" s="202" t="s">
        <v>5</v>
      </c>
      <c r="P22" s="200" t="s">
        <v>6</v>
      </c>
      <c r="Q22" s="200" t="s">
        <v>7</v>
      </c>
      <c r="R22" s="200"/>
      <c r="S22" s="200"/>
      <c r="T22" s="201"/>
    </row>
    <row r="23" spans="1:20" ht="15" thickBot="1" x14ac:dyDescent="0.35">
      <c r="A23" s="217"/>
      <c r="B23" s="218"/>
      <c r="C23" s="206" t="str">
        <f>B24</f>
        <v>Janovice holky</v>
      </c>
      <c r="D23" s="204"/>
      <c r="E23" s="205"/>
      <c r="F23" s="206" t="str">
        <f>B25</f>
        <v>TJ Ostrava C</v>
      </c>
      <c r="G23" s="204"/>
      <c r="H23" s="205"/>
      <c r="I23" s="206" t="str">
        <f>B26</f>
        <v>Red Volley B</v>
      </c>
      <c r="J23" s="204"/>
      <c r="K23" s="205"/>
      <c r="L23" s="206" t="str">
        <f>B27</f>
        <v>Střítěž A</v>
      </c>
      <c r="M23" s="204"/>
      <c r="N23" s="205"/>
      <c r="O23" s="203"/>
      <c r="P23" s="204"/>
      <c r="Q23" s="204"/>
      <c r="R23" s="204"/>
      <c r="S23" s="204"/>
      <c r="T23" s="205"/>
    </row>
    <row r="24" spans="1:20" ht="21" x14ac:dyDescent="0.3">
      <c r="A24" s="5" t="s">
        <v>0</v>
      </c>
      <c r="B24" s="6" t="s">
        <v>48</v>
      </c>
      <c r="C24" s="104"/>
      <c r="D24" s="105"/>
      <c r="E24" s="106"/>
      <c r="F24" s="10">
        <v>10</v>
      </c>
      <c r="G24" s="11" t="s">
        <v>8</v>
      </c>
      <c r="H24" s="12">
        <v>12</v>
      </c>
      <c r="I24" s="10">
        <v>17</v>
      </c>
      <c r="J24" s="11" t="s">
        <v>8</v>
      </c>
      <c r="K24" s="12">
        <v>7</v>
      </c>
      <c r="L24" s="10">
        <v>15</v>
      </c>
      <c r="M24" s="11" t="s">
        <v>8</v>
      </c>
      <c r="N24" s="12">
        <v>12</v>
      </c>
      <c r="O24" s="13">
        <f>SUM(IF(C24&gt;E24,1,0),IF(F24&gt;H24,1,0),IF(I24&gt;K24,1,0),IF(L24&gt;N24,1,0))</f>
        <v>2</v>
      </c>
      <c r="P24" s="107">
        <v>14</v>
      </c>
      <c r="Q24" s="11">
        <f>C24+F24+I24+L24</f>
        <v>42</v>
      </c>
      <c r="R24" s="11" t="s">
        <v>8</v>
      </c>
      <c r="S24" s="11">
        <f>E24+H24+K24+N24</f>
        <v>31</v>
      </c>
      <c r="T24" s="12">
        <f>Q24/S24</f>
        <v>1.3548387096774193</v>
      </c>
    </row>
    <row r="25" spans="1:20" ht="21" x14ac:dyDescent="0.3">
      <c r="A25" s="15" t="s">
        <v>1</v>
      </c>
      <c r="B25" s="16" t="s">
        <v>42</v>
      </c>
      <c r="C25" s="17">
        <f>H24</f>
        <v>12</v>
      </c>
      <c r="D25" s="18" t="s">
        <v>8</v>
      </c>
      <c r="E25" s="19">
        <f>F24</f>
        <v>10</v>
      </c>
      <c r="F25" s="80"/>
      <c r="G25" s="81"/>
      <c r="H25" s="82"/>
      <c r="I25" s="23">
        <v>7</v>
      </c>
      <c r="J25" s="24" t="s">
        <v>8</v>
      </c>
      <c r="K25" s="25">
        <v>14</v>
      </c>
      <c r="L25" s="23">
        <v>9</v>
      </c>
      <c r="M25" s="24" t="s">
        <v>8</v>
      </c>
      <c r="N25" s="25">
        <v>18</v>
      </c>
      <c r="O25" s="26">
        <f>SUM(IF(C25&gt;E25,1,0),IF(F25&gt;H25,1,0),IF(I25&gt;K25,1,0),IF(L25&gt;N25,1,0))</f>
        <v>1</v>
      </c>
      <c r="P25" s="83">
        <v>16</v>
      </c>
      <c r="Q25" s="24">
        <f>C25+F25+I25+L25</f>
        <v>28</v>
      </c>
      <c r="R25" s="24" t="s">
        <v>8</v>
      </c>
      <c r="S25" s="24">
        <f>E25+H25+K25+N25</f>
        <v>42</v>
      </c>
      <c r="T25" s="25">
        <f>Q25/S25</f>
        <v>0.66666666666666663</v>
      </c>
    </row>
    <row r="26" spans="1:20" ht="21" x14ac:dyDescent="0.3">
      <c r="A26" s="15" t="s">
        <v>2</v>
      </c>
      <c r="B26" s="16" t="s">
        <v>37</v>
      </c>
      <c r="C26" s="17">
        <f>K24</f>
        <v>7</v>
      </c>
      <c r="D26" s="18" t="s">
        <v>8</v>
      </c>
      <c r="E26" s="19">
        <f>I24</f>
        <v>17</v>
      </c>
      <c r="F26" s="17">
        <f>K25</f>
        <v>14</v>
      </c>
      <c r="G26" s="18" t="s">
        <v>8</v>
      </c>
      <c r="H26" s="19">
        <f>I25</f>
        <v>7</v>
      </c>
      <c r="I26" s="80"/>
      <c r="J26" s="81"/>
      <c r="K26" s="82"/>
      <c r="L26" s="23">
        <v>8</v>
      </c>
      <c r="M26" s="24" t="s">
        <v>8</v>
      </c>
      <c r="N26" s="25">
        <v>19</v>
      </c>
      <c r="O26" s="26">
        <f>SUM(IF(C26&gt;E26,1,0),IF(F26&gt;H26,1,0),IF(I26&gt;K26,1,0),IF(L26&gt;N26,1,0))</f>
        <v>1</v>
      </c>
      <c r="P26" s="83">
        <v>15</v>
      </c>
      <c r="Q26" s="24">
        <f>C26+F26+I26+L26</f>
        <v>29</v>
      </c>
      <c r="R26" s="24" t="s">
        <v>8</v>
      </c>
      <c r="S26" s="24">
        <f>E26+H26+K26+N26</f>
        <v>43</v>
      </c>
      <c r="T26" s="25">
        <f>Q26/S26</f>
        <v>0.67441860465116277</v>
      </c>
    </row>
    <row r="27" spans="1:20" ht="21.6" thickBot="1" x14ac:dyDescent="0.35">
      <c r="A27" s="4" t="s">
        <v>3</v>
      </c>
      <c r="B27" s="28" t="s">
        <v>32</v>
      </c>
      <c r="C27" s="29">
        <f>N24</f>
        <v>12</v>
      </c>
      <c r="D27" s="30" t="s">
        <v>8</v>
      </c>
      <c r="E27" s="31">
        <f>L24</f>
        <v>15</v>
      </c>
      <c r="F27" s="29">
        <f>N25</f>
        <v>18</v>
      </c>
      <c r="G27" s="30" t="s">
        <v>8</v>
      </c>
      <c r="H27" s="31">
        <f>L25</f>
        <v>9</v>
      </c>
      <c r="I27" s="29">
        <f>N26</f>
        <v>19</v>
      </c>
      <c r="J27" s="30" t="s">
        <v>8</v>
      </c>
      <c r="K27" s="31">
        <f>L26</f>
        <v>8</v>
      </c>
      <c r="L27" s="84"/>
      <c r="M27" s="85"/>
      <c r="N27" s="86"/>
      <c r="O27" s="35">
        <f>SUM(IF(C27&gt;E27,1,0),IF(F27&gt;H27,1,0),IF(I27&gt;K27,1,0),IF(L27&gt;N27,1,0))</f>
        <v>2</v>
      </c>
      <c r="P27" s="87">
        <v>13</v>
      </c>
      <c r="Q27" s="37">
        <f>C27+F27+I27+L27</f>
        <v>49</v>
      </c>
      <c r="R27" s="37" t="s">
        <v>8</v>
      </c>
      <c r="S27" s="37">
        <f>E27+H27+K27+N27</f>
        <v>32</v>
      </c>
      <c r="T27" s="38">
        <f>Q27/S27</f>
        <v>1.53125</v>
      </c>
    </row>
    <row r="28" spans="1:20" ht="15" thickBot="1" x14ac:dyDescent="0.35"/>
    <row r="29" spans="1:20" x14ac:dyDescent="0.3">
      <c r="A29" s="215" t="s">
        <v>72</v>
      </c>
      <c r="B29" s="216"/>
      <c r="C29" s="199" t="s">
        <v>0</v>
      </c>
      <c r="D29" s="200"/>
      <c r="E29" s="201"/>
      <c r="F29" s="199" t="s">
        <v>1</v>
      </c>
      <c r="G29" s="200"/>
      <c r="H29" s="201"/>
      <c r="I29" s="199" t="s">
        <v>2</v>
      </c>
      <c r="J29" s="200"/>
      <c r="K29" s="201"/>
      <c r="L29" s="199" t="s">
        <v>3</v>
      </c>
      <c r="M29" s="200"/>
      <c r="N29" s="201"/>
      <c r="O29" s="202" t="s">
        <v>5</v>
      </c>
      <c r="P29" s="200" t="s">
        <v>6</v>
      </c>
      <c r="Q29" s="200" t="s">
        <v>7</v>
      </c>
      <c r="R29" s="200"/>
      <c r="S29" s="200"/>
      <c r="T29" s="201"/>
    </row>
    <row r="30" spans="1:20" ht="15" thickBot="1" x14ac:dyDescent="0.35">
      <c r="A30" s="217"/>
      <c r="B30" s="218"/>
      <c r="C30" s="206" t="str">
        <f>B31</f>
        <v>Green Volley A</v>
      </c>
      <c r="D30" s="204"/>
      <c r="E30" s="205"/>
      <c r="F30" s="206" t="str">
        <f>B32</f>
        <v>Janovice kluci</v>
      </c>
      <c r="G30" s="204"/>
      <c r="H30" s="205"/>
      <c r="I30" s="206" t="str">
        <f>B33</f>
        <v>Střítěž B</v>
      </c>
      <c r="J30" s="204"/>
      <c r="K30" s="205"/>
      <c r="L30" s="206" t="str">
        <f>B34</f>
        <v>Red Volley A</v>
      </c>
      <c r="M30" s="204"/>
      <c r="N30" s="205"/>
      <c r="O30" s="203"/>
      <c r="P30" s="204"/>
      <c r="Q30" s="204"/>
      <c r="R30" s="204"/>
      <c r="S30" s="204"/>
      <c r="T30" s="205"/>
    </row>
    <row r="31" spans="1:20" ht="21" x14ac:dyDescent="0.3">
      <c r="A31" s="5" t="s">
        <v>0</v>
      </c>
      <c r="B31" s="6" t="s">
        <v>47</v>
      </c>
      <c r="C31" s="104"/>
      <c r="D31" s="105"/>
      <c r="E31" s="106"/>
      <c r="F31" s="10">
        <v>20</v>
      </c>
      <c r="G31" s="11" t="s">
        <v>8</v>
      </c>
      <c r="H31" s="12">
        <v>8</v>
      </c>
      <c r="I31" s="10">
        <v>21</v>
      </c>
      <c r="J31" s="11" t="s">
        <v>8</v>
      </c>
      <c r="K31" s="12">
        <v>5</v>
      </c>
      <c r="L31" s="10">
        <v>9</v>
      </c>
      <c r="M31" s="11" t="s">
        <v>8</v>
      </c>
      <c r="N31" s="12">
        <v>14</v>
      </c>
      <c r="O31" s="13">
        <f>SUM(IF(C31&gt;E31,1,0),IF(F31&gt;H31,1,0),IF(I31&gt;K31,1,0),IF(L31&gt;N31,1,0))</f>
        <v>2</v>
      </c>
      <c r="P31" s="107">
        <v>18</v>
      </c>
      <c r="Q31" s="11">
        <f>C31+F31+I31+L31</f>
        <v>50</v>
      </c>
      <c r="R31" s="11" t="s">
        <v>8</v>
      </c>
      <c r="S31" s="11">
        <f>E31+H31+K31+N31</f>
        <v>27</v>
      </c>
      <c r="T31" s="12">
        <f>Q31/S31</f>
        <v>1.8518518518518519</v>
      </c>
    </row>
    <row r="32" spans="1:20" ht="21" x14ac:dyDescent="0.3">
      <c r="A32" s="15" t="s">
        <v>1</v>
      </c>
      <c r="B32" s="16" t="s">
        <v>43</v>
      </c>
      <c r="C32" s="17">
        <f>H31</f>
        <v>8</v>
      </c>
      <c r="D32" s="18" t="s">
        <v>8</v>
      </c>
      <c r="E32" s="19">
        <f>F31</f>
        <v>20</v>
      </c>
      <c r="F32" s="80"/>
      <c r="G32" s="81"/>
      <c r="H32" s="82"/>
      <c r="I32" s="23">
        <v>13</v>
      </c>
      <c r="J32" s="24" t="s">
        <v>8</v>
      </c>
      <c r="K32" s="25">
        <v>11</v>
      </c>
      <c r="L32" s="23">
        <v>10</v>
      </c>
      <c r="M32" s="24" t="s">
        <v>8</v>
      </c>
      <c r="N32" s="25">
        <v>11</v>
      </c>
      <c r="O32" s="26">
        <f>SUM(IF(C32&gt;E32,1,0),IF(F32&gt;H32,1,0),IF(I32&gt;K32,1,0),IF(L32&gt;N32,1,0))</f>
        <v>1</v>
      </c>
      <c r="P32" s="83">
        <v>19</v>
      </c>
      <c r="Q32" s="24">
        <f>C32+F32+I32+L32</f>
        <v>31</v>
      </c>
      <c r="R32" s="24" t="s">
        <v>8</v>
      </c>
      <c r="S32" s="24">
        <f>E32+H32+K32+N32</f>
        <v>42</v>
      </c>
      <c r="T32" s="25">
        <f>Q32/S32</f>
        <v>0.73809523809523814</v>
      </c>
    </row>
    <row r="33" spans="1:20" ht="21" x14ac:dyDescent="0.3">
      <c r="A33" s="15" t="s">
        <v>2</v>
      </c>
      <c r="B33" s="16" t="s">
        <v>38</v>
      </c>
      <c r="C33" s="17">
        <f>K31</f>
        <v>5</v>
      </c>
      <c r="D33" s="18" t="s">
        <v>8</v>
      </c>
      <c r="E33" s="19">
        <f>I31</f>
        <v>21</v>
      </c>
      <c r="F33" s="17">
        <f>K32</f>
        <v>11</v>
      </c>
      <c r="G33" s="18" t="s">
        <v>8</v>
      </c>
      <c r="H33" s="19">
        <f>I32</f>
        <v>13</v>
      </c>
      <c r="I33" s="80"/>
      <c r="J33" s="81"/>
      <c r="K33" s="82"/>
      <c r="L33" s="23">
        <v>6</v>
      </c>
      <c r="M33" s="24" t="s">
        <v>8</v>
      </c>
      <c r="N33" s="25">
        <v>15</v>
      </c>
      <c r="O33" s="26">
        <f>SUM(IF(C33&gt;E33,1,0),IF(F33&gt;H33,1,0),IF(I33&gt;K33,1,0),IF(L33&gt;N33,1,0))</f>
        <v>0</v>
      </c>
      <c r="P33" s="83">
        <v>20</v>
      </c>
      <c r="Q33" s="24">
        <f>C33+F33+I33+L33</f>
        <v>22</v>
      </c>
      <c r="R33" s="24" t="s">
        <v>8</v>
      </c>
      <c r="S33" s="24">
        <f>E33+H33+K33+N33</f>
        <v>49</v>
      </c>
      <c r="T33" s="25">
        <f>Q33/S33</f>
        <v>0.44897959183673469</v>
      </c>
    </row>
    <row r="34" spans="1:20" ht="21.6" thickBot="1" x14ac:dyDescent="0.35">
      <c r="A34" s="4" t="s">
        <v>3</v>
      </c>
      <c r="B34" s="28" t="s">
        <v>58</v>
      </c>
      <c r="C34" s="29">
        <f>N31</f>
        <v>14</v>
      </c>
      <c r="D34" s="30" t="s">
        <v>8</v>
      </c>
      <c r="E34" s="31">
        <f>L31</f>
        <v>9</v>
      </c>
      <c r="F34" s="29">
        <f>N32</f>
        <v>11</v>
      </c>
      <c r="G34" s="30" t="s">
        <v>8</v>
      </c>
      <c r="H34" s="31">
        <f>L32</f>
        <v>10</v>
      </c>
      <c r="I34" s="29">
        <f>N33</f>
        <v>15</v>
      </c>
      <c r="J34" s="30" t="s">
        <v>8</v>
      </c>
      <c r="K34" s="31">
        <f>L33</f>
        <v>6</v>
      </c>
      <c r="L34" s="84"/>
      <c r="M34" s="85"/>
      <c r="N34" s="86"/>
      <c r="O34" s="35">
        <f>SUM(IF(C34&gt;E34,1,0),IF(F34&gt;H34,1,0),IF(I34&gt;K34,1,0),IF(L34&gt;N34,1,0))</f>
        <v>3</v>
      </c>
      <c r="P34" s="87">
        <v>17</v>
      </c>
      <c r="Q34" s="37">
        <f>C34+F34+I34+L34</f>
        <v>40</v>
      </c>
      <c r="R34" s="37" t="s">
        <v>8</v>
      </c>
      <c r="S34" s="37">
        <f>E34+H34+K34+N34</f>
        <v>25</v>
      </c>
      <c r="T34" s="38">
        <f>Q34/S34</f>
        <v>1.6</v>
      </c>
    </row>
  </sheetData>
  <mergeCells count="60">
    <mergeCell ref="A29:B30"/>
    <mergeCell ref="C29:E29"/>
    <mergeCell ref="F29:H29"/>
    <mergeCell ref="I29:K29"/>
    <mergeCell ref="L29:N29"/>
    <mergeCell ref="O29:O30"/>
    <mergeCell ref="P29:P30"/>
    <mergeCell ref="Q29:T30"/>
    <mergeCell ref="C30:E30"/>
    <mergeCell ref="F30:H30"/>
    <mergeCell ref="I30:K30"/>
    <mergeCell ref="L30:N30"/>
    <mergeCell ref="A22:B23"/>
    <mergeCell ref="C22:E22"/>
    <mergeCell ref="F22:H22"/>
    <mergeCell ref="I22:K22"/>
    <mergeCell ref="L22:N22"/>
    <mergeCell ref="O22:O23"/>
    <mergeCell ref="P22:P23"/>
    <mergeCell ref="Q22:T23"/>
    <mergeCell ref="C23:E23"/>
    <mergeCell ref="F23:H23"/>
    <mergeCell ref="I23:K23"/>
    <mergeCell ref="L23:N23"/>
    <mergeCell ref="A15:B16"/>
    <mergeCell ref="C15:E15"/>
    <mergeCell ref="F15:H15"/>
    <mergeCell ref="I15:K15"/>
    <mergeCell ref="L15:N15"/>
    <mergeCell ref="O15:O16"/>
    <mergeCell ref="P15:P16"/>
    <mergeCell ref="Q15:T16"/>
    <mergeCell ref="C16:E16"/>
    <mergeCell ref="F16:H16"/>
    <mergeCell ref="I16:K16"/>
    <mergeCell ref="L16:N16"/>
    <mergeCell ref="A8:B9"/>
    <mergeCell ref="C8:E8"/>
    <mergeCell ref="F8:H8"/>
    <mergeCell ref="I8:K8"/>
    <mergeCell ref="L8:N8"/>
    <mergeCell ref="O8:O9"/>
    <mergeCell ref="P8:P9"/>
    <mergeCell ref="Q8:T9"/>
    <mergeCell ref="C9:E9"/>
    <mergeCell ref="F9:H9"/>
    <mergeCell ref="I9:K9"/>
    <mergeCell ref="L9:N9"/>
    <mergeCell ref="P1:P2"/>
    <mergeCell ref="Q1:T2"/>
    <mergeCell ref="C2:E2"/>
    <mergeCell ref="F2:H2"/>
    <mergeCell ref="I2:K2"/>
    <mergeCell ref="L2:N2"/>
    <mergeCell ref="O1:O2"/>
    <mergeCell ref="A1:B2"/>
    <mergeCell ref="C1:E1"/>
    <mergeCell ref="F1:H1"/>
    <mergeCell ref="I1:K1"/>
    <mergeCell ref="L1:N1"/>
  </mergeCells>
  <pageMargins left="0.7" right="0.7" top="0.78740157499999996" bottom="0.78740157499999996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CDD41-B518-4A7F-9611-4BFADCCA87AC}">
  <sheetPr>
    <pageSetUpPr fitToPage="1"/>
  </sheetPr>
  <dimension ref="A1:J33"/>
  <sheetViews>
    <sheetView zoomScale="75" zoomScaleNormal="75" workbookViewId="0">
      <pane xSplit="1" topLeftCell="B1" activePane="topRight" state="frozen"/>
      <selection pane="topRight" activeCell="M20" sqref="M20"/>
    </sheetView>
  </sheetViews>
  <sheetFormatPr defaultRowHeight="14.4" x14ac:dyDescent="0.3"/>
  <cols>
    <col min="1" max="1" width="6.88671875" style="39" customWidth="1"/>
    <col min="2" max="2" width="25.33203125" style="39" customWidth="1"/>
    <col min="3" max="3" width="4.88671875" style="39" customWidth="1"/>
    <col min="4" max="4" width="22.44140625" style="39" customWidth="1"/>
    <col min="5" max="5" width="5.109375" style="39" customWidth="1"/>
    <col min="6" max="6" width="26" style="39" bestFit="1" customWidth="1"/>
    <col min="7" max="7" width="4.88671875" bestFit="1" customWidth="1"/>
    <col min="8" max="8" width="22.88671875" style="39" customWidth="1"/>
    <col min="9" max="9" width="4.88671875" style="39" bestFit="1" customWidth="1"/>
    <col min="10" max="10" width="20.5546875" style="39" customWidth="1"/>
  </cols>
  <sheetData>
    <row r="1" spans="1:10" x14ac:dyDescent="0.3">
      <c r="A1" s="146" t="s">
        <v>123</v>
      </c>
      <c r="B1" s="147" t="s">
        <v>124</v>
      </c>
      <c r="C1" s="146" t="s">
        <v>123</v>
      </c>
      <c r="D1" s="148" t="s">
        <v>125</v>
      </c>
      <c r="E1" s="146" t="s">
        <v>123</v>
      </c>
      <c r="F1" s="149" t="s">
        <v>119</v>
      </c>
      <c r="G1" s="146" t="s">
        <v>123</v>
      </c>
      <c r="H1" s="150" t="s">
        <v>121</v>
      </c>
      <c r="I1" s="146" t="s">
        <v>123</v>
      </c>
      <c r="J1" s="151" t="s">
        <v>126</v>
      </c>
    </row>
    <row r="2" spans="1:10" s="154" customFormat="1" x14ac:dyDescent="0.3">
      <c r="A2" s="152" t="s">
        <v>0</v>
      </c>
      <c r="B2" s="153" t="s">
        <v>10</v>
      </c>
      <c r="C2" s="152" t="s">
        <v>0</v>
      </c>
      <c r="D2" s="153" t="s">
        <v>25</v>
      </c>
      <c r="E2" s="152" t="s">
        <v>0</v>
      </c>
      <c r="F2" s="153" t="s">
        <v>25</v>
      </c>
      <c r="G2" s="152" t="s">
        <v>0</v>
      </c>
      <c r="H2" s="153" t="s">
        <v>25</v>
      </c>
      <c r="I2" s="152" t="s">
        <v>0</v>
      </c>
      <c r="J2" s="153" t="s">
        <v>25</v>
      </c>
    </row>
    <row r="3" spans="1:10" s="154" customFormat="1" x14ac:dyDescent="0.3">
      <c r="A3" s="152" t="s">
        <v>1</v>
      </c>
      <c r="B3" s="153" t="s">
        <v>15</v>
      </c>
      <c r="C3" s="152" t="s">
        <v>1</v>
      </c>
      <c r="D3" s="153" t="s">
        <v>10</v>
      </c>
      <c r="E3" s="152" t="s">
        <v>1</v>
      </c>
      <c r="F3" s="153" t="s">
        <v>35</v>
      </c>
      <c r="G3" s="152" t="s">
        <v>1</v>
      </c>
      <c r="H3" s="153" t="s">
        <v>35</v>
      </c>
      <c r="I3" s="152" t="s">
        <v>1</v>
      </c>
      <c r="J3" s="153" t="s">
        <v>35</v>
      </c>
    </row>
    <row r="4" spans="1:10" s="154" customFormat="1" x14ac:dyDescent="0.3">
      <c r="A4" s="152" t="s">
        <v>2</v>
      </c>
      <c r="B4" s="153" t="s">
        <v>20</v>
      </c>
      <c r="C4" s="152" t="s">
        <v>2</v>
      </c>
      <c r="D4" s="153" t="s">
        <v>28</v>
      </c>
      <c r="E4" s="152" t="s">
        <v>2</v>
      </c>
      <c r="F4" s="153" t="s">
        <v>40</v>
      </c>
      <c r="G4" s="152" t="s">
        <v>2</v>
      </c>
      <c r="H4" s="153" t="s">
        <v>40</v>
      </c>
      <c r="I4" s="152" t="s">
        <v>2</v>
      </c>
      <c r="J4" s="153" t="s">
        <v>40</v>
      </c>
    </row>
    <row r="5" spans="1:10" s="154" customFormat="1" x14ac:dyDescent="0.3">
      <c r="A5" s="152" t="s">
        <v>3</v>
      </c>
      <c r="B5" s="153" t="s">
        <v>21</v>
      </c>
      <c r="C5" s="152" t="s">
        <v>3</v>
      </c>
      <c r="D5" s="153" t="s">
        <v>127</v>
      </c>
      <c r="E5" s="152" t="s">
        <v>3</v>
      </c>
      <c r="F5" s="153" t="s">
        <v>45</v>
      </c>
      <c r="G5" s="152" t="s">
        <v>3</v>
      </c>
      <c r="H5" s="153" t="s">
        <v>20</v>
      </c>
      <c r="I5" s="152" t="s">
        <v>3</v>
      </c>
      <c r="J5" s="153" t="s">
        <v>45</v>
      </c>
    </row>
    <row r="6" spans="1:10" s="154" customFormat="1" x14ac:dyDescent="0.3">
      <c r="A6" s="152" t="s">
        <v>4</v>
      </c>
      <c r="B6" s="153" t="s">
        <v>128</v>
      </c>
      <c r="C6" s="152" t="s">
        <v>4</v>
      </c>
      <c r="D6" s="153" t="s">
        <v>32</v>
      </c>
      <c r="E6" s="152" t="s">
        <v>4</v>
      </c>
      <c r="F6" s="153" t="s">
        <v>28</v>
      </c>
      <c r="G6" s="152" t="s">
        <v>4</v>
      </c>
      <c r="H6" s="153" t="s">
        <v>50</v>
      </c>
      <c r="I6" s="152" t="s">
        <v>4</v>
      </c>
      <c r="J6" s="153" t="s">
        <v>33</v>
      </c>
    </row>
    <row r="7" spans="1:10" s="154" customFormat="1" x14ac:dyDescent="0.3">
      <c r="A7" s="152" t="s">
        <v>9</v>
      </c>
      <c r="B7" s="153" t="s">
        <v>16</v>
      </c>
      <c r="C7" s="152" t="s">
        <v>9</v>
      </c>
      <c r="D7" s="153" t="s">
        <v>26</v>
      </c>
      <c r="E7" s="152" t="s">
        <v>9</v>
      </c>
      <c r="F7" s="153" t="s">
        <v>33</v>
      </c>
      <c r="G7" s="152" t="s">
        <v>9</v>
      </c>
      <c r="H7" s="153" t="s">
        <v>51</v>
      </c>
      <c r="I7" s="152" t="s">
        <v>9</v>
      </c>
      <c r="J7" s="153" t="s">
        <v>36</v>
      </c>
    </row>
    <row r="8" spans="1:10" s="154" customFormat="1" x14ac:dyDescent="0.3">
      <c r="A8" s="152" t="s">
        <v>76</v>
      </c>
      <c r="B8" s="153" t="s">
        <v>22</v>
      </c>
      <c r="C8" s="152" t="s">
        <v>76</v>
      </c>
      <c r="D8" s="153" t="s">
        <v>27</v>
      </c>
      <c r="E8" s="152" t="s">
        <v>76</v>
      </c>
      <c r="F8" s="153" t="s">
        <v>36</v>
      </c>
      <c r="G8" s="152" t="s">
        <v>76</v>
      </c>
      <c r="H8" s="153" t="s">
        <v>49</v>
      </c>
      <c r="I8" s="152" t="s">
        <v>76</v>
      </c>
      <c r="J8" s="153" t="s">
        <v>127</v>
      </c>
    </row>
    <row r="9" spans="1:10" s="154" customFormat="1" x14ac:dyDescent="0.3">
      <c r="A9" s="152" t="s">
        <v>77</v>
      </c>
      <c r="B9" s="153" t="s">
        <v>23</v>
      </c>
      <c r="C9" s="152" t="s">
        <v>77</v>
      </c>
      <c r="D9" s="153" t="s">
        <v>29</v>
      </c>
      <c r="E9" s="152" t="s">
        <v>77</v>
      </c>
      <c r="F9" s="153" t="s">
        <v>55</v>
      </c>
      <c r="G9" s="152" t="s">
        <v>77</v>
      </c>
      <c r="H9" s="153" t="s">
        <v>28</v>
      </c>
      <c r="I9" s="152" t="s">
        <v>77</v>
      </c>
      <c r="J9" s="153" t="s">
        <v>129</v>
      </c>
    </row>
    <row r="10" spans="1:10" s="154" customFormat="1" x14ac:dyDescent="0.3">
      <c r="A10" s="152" t="s">
        <v>78</v>
      </c>
      <c r="B10" s="153" t="s">
        <v>24</v>
      </c>
      <c r="C10" s="155" t="s">
        <v>78</v>
      </c>
      <c r="D10" s="153" t="s">
        <v>21</v>
      </c>
      <c r="E10" s="155" t="s">
        <v>78</v>
      </c>
      <c r="F10" s="153" t="s">
        <v>127</v>
      </c>
      <c r="G10" s="155" t="s">
        <v>78</v>
      </c>
      <c r="H10" s="153" t="s">
        <v>52</v>
      </c>
      <c r="I10" s="152" t="s">
        <v>78</v>
      </c>
      <c r="J10" s="153" t="s">
        <v>32</v>
      </c>
    </row>
    <row r="11" spans="1:10" s="154" customFormat="1" x14ac:dyDescent="0.3">
      <c r="A11" s="152" t="s">
        <v>79</v>
      </c>
      <c r="B11" s="153" t="s">
        <v>12</v>
      </c>
      <c r="C11" s="152" t="s">
        <v>79</v>
      </c>
      <c r="D11" s="153" t="s">
        <v>30</v>
      </c>
      <c r="E11" s="152" t="s">
        <v>79</v>
      </c>
      <c r="F11" s="153" t="s">
        <v>32</v>
      </c>
      <c r="G11" s="152" t="s">
        <v>79</v>
      </c>
      <c r="H11" s="153" t="s">
        <v>26</v>
      </c>
      <c r="I11" s="152" t="s">
        <v>79</v>
      </c>
      <c r="J11" s="153" t="s">
        <v>38</v>
      </c>
    </row>
    <row r="12" spans="1:10" s="154" customFormat="1" x14ac:dyDescent="0.3">
      <c r="A12" s="152" t="s">
        <v>80</v>
      </c>
      <c r="B12" s="153" t="s">
        <v>17</v>
      </c>
      <c r="C12" s="152" t="s">
        <v>80</v>
      </c>
      <c r="D12" s="153" t="s">
        <v>12</v>
      </c>
      <c r="E12" s="152" t="s">
        <v>80</v>
      </c>
      <c r="F12" s="153" t="s">
        <v>38</v>
      </c>
      <c r="G12" s="152" t="s">
        <v>80</v>
      </c>
      <c r="H12" s="153" t="s">
        <v>27</v>
      </c>
      <c r="I12" s="152" t="s">
        <v>80</v>
      </c>
      <c r="J12" s="153" t="s">
        <v>41</v>
      </c>
    </row>
    <row r="13" spans="1:10" s="154" customFormat="1" x14ac:dyDescent="0.3">
      <c r="A13" s="152" t="s">
        <v>82</v>
      </c>
      <c r="B13" s="153" t="s">
        <v>13</v>
      </c>
      <c r="C13" s="152" t="s">
        <v>82</v>
      </c>
      <c r="D13" s="153" t="s">
        <v>17</v>
      </c>
      <c r="E13" s="152" t="s">
        <v>82</v>
      </c>
      <c r="F13" s="153" t="s">
        <v>26</v>
      </c>
      <c r="G13" s="152" t="s">
        <v>82</v>
      </c>
      <c r="H13" s="153" t="s">
        <v>29</v>
      </c>
      <c r="I13" s="152" t="s">
        <v>82</v>
      </c>
      <c r="J13" s="153" t="s">
        <v>46</v>
      </c>
    </row>
    <row r="14" spans="1:10" s="154" customFormat="1" x14ac:dyDescent="0.3">
      <c r="A14" s="152" t="s">
        <v>83</v>
      </c>
      <c r="B14" s="153" t="s">
        <v>18</v>
      </c>
      <c r="C14" s="152" t="s">
        <v>83</v>
      </c>
      <c r="D14" s="153" t="s">
        <v>13</v>
      </c>
      <c r="E14" s="152" t="s">
        <v>83</v>
      </c>
      <c r="F14" s="153" t="s">
        <v>53</v>
      </c>
      <c r="G14" s="152" t="s">
        <v>83</v>
      </c>
      <c r="H14" s="153" t="s">
        <v>19</v>
      </c>
      <c r="I14" s="152" t="s">
        <v>83</v>
      </c>
      <c r="J14" s="153" t="s">
        <v>34</v>
      </c>
    </row>
    <row r="15" spans="1:10" s="154" customFormat="1" x14ac:dyDescent="0.3">
      <c r="A15" s="152" t="s">
        <v>84</v>
      </c>
      <c r="B15" s="153" t="s">
        <v>19</v>
      </c>
      <c r="C15" s="152" t="s">
        <v>84</v>
      </c>
      <c r="D15" s="153" t="s">
        <v>19</v>
      </c>
      <c r="E15" s="152" t="s">
        <v>84</v>
      </c>
      <c r="F15" s="153" t="s">
        <v>54</v>
      </c>
      <c r="G15" s="152" t="s">
        <v>84</v>
      </c>
      <c r="H15" s="153" t="s">
        <v>14</v>
      </c>
      <c r="I15" s="152" t="s">
        <v>84</v>
      </c>
      <c r="J15" s="153" t="s">
        <v>39</v>
      </c>
    </row>
    <row r="16" spans="1:10" s="154" customFormat="1" ht="15" thickBot="1" x14ac:dyDescent="0.35">
      <c r="A16" s="156" t="s">
        <v>81</v>
      </c>
      <c r="B16" s="157" t="s">
        <v>14</v>
      </c>
      <c r="C16" s="152" t="s">
        <v>81</v>
      </c>
      <c r="D16" s="153" t="s">
        <v>14</v>
      </c>
      <c r="E16" s="152" t="s">
        <v>81</v>
      </c>
      <c r="F16" s="153" t="s">
        <v>56</v>
      </c>
      <c r="G16" s="156" t="s">
        <v>81</v>
      </c>
      <c r="H16" s="157" t="s">
        <v>44</v>
      </c>
      <c r="I16" s="152" t="s">
        <v>81</v>
      </c>
      <c r="J16" s="153" t="s">
        <v>42</v>
      </c>
    </row>
    <row r="17" spans="1:10" s="154" customFormat="1" ht="15.6" thickTop="1" thickBot="1" x14ac:dyDescent="0.35">
      <c r="A17" s="158" t="s">
        <v>85</v>
      </c>
      <c r="B17" s="173">
        <v>15</v>
      </c>
      <c r="C17" s="156" t="s">
        <v>85</v>
      </c>
      <c r="D17" s="157" t="s">
        <v>20</v>
      </c>
      <c r="E17" s="152" t="s">
        <v>85</v>
      </c>
      <c r="F17" s="153" t="s">
        <v>12</v>
      </c>
      <c r="G17" s="158" t="s">
        <v>85</v>
      </c>
      <c r="H17" s="176">
        <v>15</v>
      </c>
      <c r="I17" s="152" t="s">
        <v>85</v>
      </c>
      <c r="J17" s="153" t="s">
        <v>47</v>
      </c>
    </row>
    <row r="18" spans="1:10" s="154" customFormat="1" ht="15" thickTop="1" x14ac:dyDescent="0.3">
      <c r="A18" s="153" t="s">
        <v>130</v>
      </c>
      <c r="B18" s="174"/>
      <c r="C18" s="158" t="s">
        <v>130</v>
      </c>
      <c r="D18" s="179">
        <v>16</v>
      </c>
      <c r="E18" s="152" t="s">
        <v>130</v>
      </c>
      <c r="F18" s="153" t="s">
        <v>13</v>
      </c>
      <c r="G18" s="153" t="s">
        <v>130</v>
      </c>
      <c r="H18" s="177"/>
      <c r="I18" s="152" t="s">
        <v>130</v>
      </c>
      <c r="J18" s="153" t="s">
        <v>43</v>
      </c>
    </row>
    <row r="19" spans="1:10" s="154" customFormat="1" x14ac:dyDescent="0.3">
      <c r="A19" s="153" t="s">
        <v>131</v>
      </c>
      <c r="B19" s="174"/>
      <c r="C19" s="153" t="s">
        <v>131</v>
      </c>
      <c r="D19" s="180"/>
      <c r="E19" s="152" t="s">
        <v>131</v>
      </c>
      <c r="F19" s="153" t="s">
        <v>19</v>
      </c>
      <c r="G19" s="153" t="s">
        <v>131</v>
      </c>
      <c r="H19" s="177"/>
      <c r="I19" s="152" t="s">
        <v>131</v>
      </c>
      <c r="J19" s="153" t="s">
        <v>48</v>
      </c>
    </row>
    <row r="20" spans="1:10" s="154" customFormat="1" x14ac:dyDescent="0.3">
      <c r="A20" s="153" t="s">
        <v>132</v>
      </c>
      <c r="B20" s="174"/>
      <c r="C20" s="153" t="s">
        <v>132</v>
      </c>
      <c r="D20" s="180"/>
      <c r="E20" s="152" t="s">
        <v>132</v>
      </c>
      <c r="F20" s="153" t="s">
        <v>10</v>
      </c>
      <c r="G20" s="153" t="s">
        <v>132</v>
      </c>
      <c r="H20" s="177"/>
      <c r="I20" s="152" t="s">
        <v>132</v>
      </c>
      <c r="J20" s="153" t="s">
        <v>19</v>
      </c>
    </row>
    <row r="21" spans="1:10" s="154" customFormat="1" x14ac:dyDescent="0.3">
      <c r="A21" s="153" t="s">
        <v>133</v>
      </c>
      <c r="B21" s="174"/>
      <c r="C21" s="153" t="s">
        <v>133</v>
      </c>
      <c r="D21" s="180"/>
      <c r="E21" s="152" t="s">
        <v>133</v>
      </c>
      <c r="F21" s="153" t="s">
        <v>15</v>
      </c>
      <c r="G21" s="153" t="s">
        <v>133</v>
      </c>
      <c r="H21" s="177"/>
      <c r="I21" s="152" t="s">
        <v>133</v>
      </c>
      <c r="J21" s="153" t="s">
        <v>14</v>
      </c>
    </row>
    <row r="22" spans="1:10" s="154" customFormat="1" ht="15" thickBot="1" x14ac:dyDescent="0.35">
      <c r="A22" s="153" t="s">
        <v>134</v>
      </c>
      <c r="B22" s="174"/>
      <c r="C22" s="153" t="s">
        <v>134</v>
      </c>
      <c r="D22" s="180"/>
      <c r="E22" s="152" t="s">
        <v>134</v>
      </c>
      <c r="F22" s="153" t="s">
        <v>57</v>
      </c>
      <c r="G22" s="153" t="s">
        <v>134</v>
      </c>
      <c r="H22" s="177"/>
      <c r="I22" s="156" t="s">
        <v>134</v>
      </c>
      <c r="J22" s="157" t="s">
        <v>44</v>
      </c>
    </row>
    <row r="23" spans="1:10" s="154" customFormat="1" ht="15.6" thickTop="1" thickBot="1" x14ac:dyDescent="0.35">
      <c r="A23" s="153" t="s">
        <v>135</v>
      </c>
      <c r="B23" s="174"/>
      <c r="C23" s="153" t="s">
        <v>135</v>
      </c>
      <c r="D23" s="180"/>
      <c r="E23" s="156" t="s">
        <v>135</v>
      </c>
      <c r="F23" s="157" t="s">
        <v>14</v>
      </c>
      <c r="G23" s="153" t="s">
        <v>135</v>
      </c>
      <c r="H23" s="177"/>
      <c r="I23" s="158" t="s">
        <v>135</v>
      </c>
      <c r="J23" s="182">
        <v>21</v>
      </c>
    </row>
    <row r="24" spans="1:10" s="154" customFormat="1" ht="15" thickTop="1" x14ac:dyDescent="0.3">
      <c r="A24" s="153" t="s">
        <v>136</v>
      </c>
      <c r="B24" s="174"/>
      <c r="C24" s="153" t="s">
        <v>136</v>
      </c>
      <c r="D24" s="180"/>
      <c r="E24" s="158" t="s">
        <v>136</v>
      </c>
      <c r="F24" s="185">
        <v>22</v>
      </c>
      <c r="G24" s="153" t="s">
        <v>136</v>
      </c>
      <c r="H24" s="177"/>
      <c r="I24" s="153" t="s">
        <v>136</v>
      </c>
      <c r="J24" s="183"/>
    </row>
    <row r="25" spans="1:10" s="154" customFormat="1" x14ac:dyDescent="0.3">
      <c r="A25" s="153" t="s">
        <v>137</v>
      </c>
      <c r="B25" s="174"/>
      <c r="C25" s="153" t="s">
        <v>137</v>
      </c>
      <c r="D25" s="180"/>
      <c r="E25" s="153" t="s">
        <v>137</v>
      </c>
      <c r="F25" s="186"/>
      <c r="G25" s="153" t="s">
        <v>137</v>
      </c>
      <c r="H25" s="177"/>
      <c r="I25" s="153" t="s">
        <v>137</v>
      </c>
      <c r="J25" s="183"/>
    </row>
    <row r="26" spans="1:10" s="154" customFormat="1" x14ac:dyDescent="0.3">
      <c r="A26" s="153" t="s">
        <v>138</v>
      </c>
      <c r="B26" s="174"/>
      <c r="C26" s="153" t="s">
        <v>138</v>
      </c>
      <c r="D26" s="180"/>
      <c r="E26" s="153" t="s">
        <v>138</v>
      </c>
      <c r="F26" s="186"/>
      <c r="G26" s="153" t="s">
        <v>138</v>
      </c>
      <c r="H26" s="177"/>
      <c r="I26" s="153" t="s">
        <v>138</v>
      </c>
      <c r="J26" s="183"/>
    </row>
    <row r="27" spans="1:10" s="154" customFormat="1" x14ac:dyDescent="0.3">
      <c r="A27" s="153" t="s">
        <v>139</v>
      </c>
      <c r="B27" s="174"/>
      <c r="C27" s="153" t="s">
        <v>139</v>
      </c>
      <c r="D27" s="180"/>
      <c r="E27" s="153" t="s">
        <v>139</v>
      </c>
      <c r="F27" s="186"/>
      <c r="G27" s="153" t="s">
        <v>139</v>
      </c>
      <c r="H27" s="177"/>
      <c r="I27" s="153" t="s">
        <v>139</v>
      </c>
      <c r="J27" s="183"/>
    </row>
    <row r="28" spans="1:10" s="154" customFormat="1" x14ac:dyDescent="0.3">
      <c r="A28" s="153" t="s">
        <v>140</v>
      </c>
      <c r="B28" s="174"/>
      <c r="C28" s="153" t="s">
        <v>140</v>
      </c>
      <c r="D28" s="180"/>
      <c r="E28" s="153" t="s">
        <v>140</v>
      </c>
      <c r="F28" s="186"/>
      <c r="G28" s="153" t="s">
        <v>140</v>
      </c>
      <c r="H28" s="177"/>
      <c r="I28" s="153" t="s">
        <v>140</v>
      </c>
      <c r="J28" s="183"/>
    </row>
    <row r="29" spans="1:10" s="154" customFormat="1" x14ac:dyDescent="0.3">
      <c r="A29" s="153" t="s">
        <v>141</v>
      </c>
      <c r="B29" s="174"/>
      <c r="C29" s="153" t="s">
        <v>141</v>
      </c>
      <c r="D29" s="180"/>
      <c r="E29" s="153" t="s">
        <v>141</v>
      </c>
      <c r="F29" s="186"/>
      <c r="G29" s="153" t="s">
        <v>141</v>
      </c>
      <c r="H29" s="177"/>
      <c r="I29" s="153" t="s">
        <v>141</v>
      </c>
      <c r="J29" s="183"/>
    </row>
    <row r="30" spans="1:10" s="154" customFormat="1" x14ac:dyDescent="0.3">
      <c r="A30" s="153" t="s">
        <v>142</v>
      </c>
      <c r="B30" s="174"/>
      <c r="C30" s="153" t="s">
        <v>142</v>
      </c>
      <c r="D30" s="180"/>
      <c r="E30" s="153" t="s">
        <v>142</v>
      </c>
      <c r="F30" s="186"/>
      <c r="G30" s="153" t="s">
        <v>142</v>
      </c>
      <c r="H30" s="177"/>
      <c r="I30" s="153" t="s">
        <v>142</v>
      </c>
      <c r="J30" s="183"/>
    </row>
    <row r="31" spans="1:10" s="154" customFormat="1" x14ac:dyDescent="0.3">
      <c r="A31" s="153" t="s">
        <v>143</v>
      </c>
      <c r="B31" s="175"/>
      <c r="C31" s="153" t="s">
        <v>143</v>
      </c>
      <c r="D31" s="181"/>
      <c r="E31" s="153" t="s">
        <v>143</v>
      </c>
      <c r="F31" s="187"/>
      <c r="G31" s="153" t="s">
        <v>143</v>
      </c>
      <c r="H31" s="178"/>
      <c r="I31" s="153" t="s">
        <v>143</v>
      </c>
      <c r="J31" s="184"/>
    </row>
    <row r="32" spans="1:10" x14ac:dyDescent="0.3">
      <c r="A32" s="159"/>
    </row>
    <row r="33" spans="1:10" s="154" customFormat="1" x14ac:dyDescent="0.3">
      <c r="A33" s="159"/>
      <c r="B33" s="159"/>
      <c r="C33" s="159"/>
      <c r="D33" s="159"/>
      <c r="E33" s="159"/>
      <c r="F33" s="159"/>
      <c r="H33" s="159"/>
      <c r="I33" s="159"/>
      <c r="J33" s="159"/>
    </row>
  </sheetData>
  <mergeCells count="5">
    <mergeCell ref="B17:B31"/>
    <mergeCell ref="H17:H31"/>
    <mergeCell ref="D18:D31"/>
    <mergeCell ref="J23:J31"/>
    <mergeCell ref="F24:F31"/>
  </mergeCells>
  <pageMargins left="0.7" right="0.7" top="0.78740157499999996" bottom="0.78740157499999996" header="0.3" footer="0.3"/>
  <pageSetup paperSize="9" scale="69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3C4E-7E47-43C4-B26E-B42A6426B8A0}">
  <sheetPr>
    <tabColor theme="0"/>
  </sheetPr>
  <dimension ref="B1:AN10"/>
  <sheetViews>
    <sheetView zoomScaleNormal="100" workbookViewId="0">
      <selection activeCell="E16" sqref="E16"/>
    </sheetView>
  </sheetViews>
  <sheetFormatPr defaultRowHeight="14.4" x14ac:dyDescent="0.3"/>
  <cols>
    <col min="1" max="1" width="5.6640625" style="46" customWidth="1"/>
    <col min="2" max="2" width="30.6640625" style="46" customWidth="1"/>
    <col min="3" max="3" width="26.44140625" style="46" customWidth="1"/>
    <col min="4" max="4" width="14.109375" style="46" customWidth="1"/>
    <col min="5" max="6" width="18.5546875" style="46" customWidth="1"/>
    <col min="7" max="7" width="5" style="46" customWidth="1"/>
    <col min="8" max="8" width="5.6640625" style="46" customWidth="1"/>
    <col min="9" max="9" width="30.6640625" style="46" customWidth="1"/>
    <col min="10" max="18" width="5" style="46" hidden="1" customWidth="1"/>
    <col min="19" max="19" width="8" style="46" customWidth="1"/>
    <col min="20" max="20" width="5.5546875" style="46" customWidth="1"/>
    <col min="21" max="21" width="20.44140625" style="46" customWidth="1"/>
    <col min="22" max="32" width="5" style="46" customWidth="1"/>
    <col min="33" max="33" width="5.33203125" style="46" customWidth="1"/>
    <col min="34" max="34" width="8" style="46" customWidth="1"/>
    <col min="35" max="35" width="9.33203125" style="46" customWidth="1"/>
    <col min="36" max="36" width="10.44140625" style="46" hidden="1" customWidth="1"/>
    <col min="37" max="37" width="8" style="46" customWidth="1"/>
    <col min="38" max="38" width="2.33203125" style="46" customWidth="1"/>
    <col min="39" max="39" width="8" style="46" customWidth="1"/>
    <col min="40" max="40" width="11.6640625" style="145" customWidth="1"/>
    <col min="41" max="41" width="5.109375" style="46" customWidth="1"/>
    <col min="42" max="42" width="72.109375" style="46" customWidth="1"/>
    <col min="43" max="246" width="8.88671875" style="46"/>
    <col min="247" max="247" width="14.5546875" style="46" bestFit="1" customWidth="1"/>
    <col min="248" max="262" width="5" style="46" customWidth="1"/>
    <col min="263" max="271" width="0" style="46" hidden="1" customWidth="1"/>
    <col min="272" max="274" width="8" style="46" customWidth="1"/>
    <col min="275" max="275" width="2.33203125" style="46" customWidth="1"/>
    <col min="276" max="277" width="8" style="46" customWidth="1"/>
    <col min="278" max="502" width="8.88671875" style="46"/>
    <col min="503" max="503" width="14.5546875" style="46" bestFit="1" customWidth="1"/>
    <col min="504" max="518" width="5" style="46" customWidth="1"/>
    <col min="519" max="527" width="0" style="46" hidden="1" customWidth="1"/>
    <col min="528" max="530" width="8" style="46" customWidth="1"/>
    <col min="531" max="531" width="2.33203125" style="46" customWidth="1"/>
    <col min="532" max="533" width="8" style="46" customWidth="1"/>
    <col min="534" max="758" width="8.88671875" style="46"/>
    <col min="759" max="759" width="14.5546875" style="46" bestFit="1" customWidth="1"/>
    <col min="760" max="774" width="5" style="46" customWidth="1"/>
    <col min="775" max="783" width="0" style="46" hidden="1" customWidth="1"/>
    <col min="784" max="786" width="8" style="46" customWidth="1"/>
    <col min="787" max="787" width="2.33203125" style="46" customWidth="1"/>
    <col min="788" max="789" width="8" style="46" customWidth="1"/>
    <col min="790" max="1014" width="8.88671875" style="46"/>
    <col min="1015" max="1015" width="14.5546875" style="46" bestFit="1" customWidth="1"/>
    <col min="1016" max="1030" width="5" style="46" customWidth="1"/>
    <col min="1031" max="1039" width="0" style="46" hidden="1" customWidth="1"/>
    <col min="1040" max="1042" width="8" style="46" customWidth="1"/>
    <col min="1043" max="1043" width="2.33203125" style="46" customWidth="1"/>
    <col min="1044" max="1045" width="8" style="46" customWidth="1"/>
    <col min="1046" max="1270" width="8.88671875" style="46"/>
    <col min="1271" max="1271" width="14.5546875" style="46" bestFit="1" customWidth="1"/>
    <col min="1272" max="1286" width="5" style="46" customWidth="1"/>
    <col min="1287" max="1295" width="0" style="46" hidden="1" customWidth="1"/>
    <col min="1296" max="1298" width="8" style="46" customWidth="1"/>
    <col min="1299" max="1299" width="2.33203125" style="46" customWidth="1"/>
    <col min="1300" max="1301" width="8" style="46" customWidth="1"/>
    <col min="1302" max="1526" width="8.88671875" style="46"/>
    <col min="1527" max="1527" width="14.5546875" style="46" bestFit="1" customWidth="1"/>
    <col min="1528" max="1542" width="5" style="46" customWidth="1"/>
    <col min="1543" max="1551" width="0" style="46" hidden="1" customWidth="1"/>
    <col min="1552" max="1554" width="8" style="46" customWidth="1"/>
    <col min="1555" max="1555" width="2.33203125" style="46" customWidth="1"/>
    <col min="1556" max="1557" width="8" style="46" customWidth="1"/>
    <col min="1558" max="1782" width="8.88671875" style="46"/>
    <col min="1783" max="1783" width="14.5546875" style="46" bestFit="1" customWidth="1"/>
    <col min="1784" max="1798" width="5" style="46" customWidth="1"/>
    <col min="1799" max="1807" width="0" style="46" hidden="1" customWidth="1"/>
    <col min="1808" max="1810" width="8" style="46" customWidth="1"/>
    <col min="1811" max="1811" width="2.33203125" style="46" customWidth="1"/>
    <col min="1812" max="1813" width="8" style="46" customWidth="1"/>
    <col min="1814" max="2038" width="8.88671875" style="46"/>
    <col min="2039" max="2039" width="14.5546875" style="46" bestFit="1" customWidth="1"/>
    <col min="2040" max="2054" width="5" style="46" customWidth="1"/>
    <col min="2055" max="2063" width="0" style="46" hidden="1" customWidth="1"/>
    <col min="2064" max="2066" width="8" style="46" customWidth="1"/>
    <col min="2067" max="2067" width="2.33203125" style="46" customWidth="1"/>
    <col min="2068" max="2069" width="8" style="46" customWidth="1"/>
    <col min="2070" max="2294" width="8.88671875" style="46"/>
    <col min="2295" max="2295" width="14.5546875" style="46" bestFit="1" customWidth="1"/>
    <col min="2296" max="2310" width="5" style="46" customWidth="1"/>
    <col min="2311" max="2319" width="0" style="46" hidden="1" customWidth="1"/>
    <col min="2320" max="2322" width="8" style="46" customWidth="1"/>
    <col min="2323" max="2323" width="2.33203125" style="46" customWidth="1"/>
    <col min="2324" max="2325" width="8" style="46" customWidth="1"/>
    <col min="2326" max="2550" width="8.88671875" style="46"/>
    <col min="2551" max="2551" width="14.5546875" style="46" bestFit="1" customWidth="1"/>
    <col min="2552" max="2566" width="5" style="46" customWidth="1"/>
    <col min="2567" max="2575" width="0" style="46" hidden="1" customWidth="1"/>
    <col min="2576" max="2578" width="8" style="46" customWidth="1"/>
    <col min="2579" max="2579" width="2.33203125" style="46" customWidth="1"/>
    <col min="2580" max="2581" width="8" style="46" customWidth="1"/>
    <col min="2582" max="2806" width="8.88671875" style="46"/>
    <col min="2807" max="2807" width="14.5546875" style="46" bestFit="1" customWidth="1"/>
    <col min="2808" max="2822" width="5" style="46" customWidth="1"/>
    <col min="2823" max="2831" width="0" style="46" hidden="1" customWidth="1"/>
    <col min="2832" max="2834" width="8" style="46" customWidth="1"/>
    <col min="2835" max="2835" width="2.33203125" style="46" customWidth="1"/>
    <col min="2836" max="2837" width="8" style="46" customWidth="1"/>
    <col min="2838" max="3062" width="8.88671875" style="46"/>
    <col min="3063" max="3063" width="14.5546875" style="46" bestFit="1" customWidth="1"/>
    <col min="3064" max="3078" width="5" style="46" customWidth="1"/>
    <col min="3079" max="3087" width="0" style="46" hidden="1" customWidth="1"/>
    <col min="3088" max="3090" width="8" style="46" customWidth="1"/>
    <col min="3091" max="3091" width="2.33203125" style="46" customWidth="1"/>
    <col min="3092" max="3093" width="8" style="46" customWidth="1"/>
    <col min="3094" max="3318" width="8.88671875" style="46"/>
    <col min="3319" max="3319" width="14.5546875" style="46" bestFit="1" customWidth="1"/>
    <col min="3320" max="3334" width="5" style="46" customWidth="1"/>
    <col min="3335" max="3343" width="0" style="46" hidden="1" customWidth="1"/>
    <col min="3344" max="3346" width="8" style="46" customWidth="1"/>
    <col min="3347" max="3347" width="2.33203125" style="46" customWidth="1"/>
    <col min="3348" max="3349" width="8" style="46" customWidth="1"/>
    <col min="3350" max="3574" width="8.88671875" style="46"/>
    <col min="3575" max="3575" width="14.5546875" style="46" bestFit="1" customWidth="1"/>
    <col min="3576" max="3590" width="5" style="46" customWidth="1"/>
    <col min="3591" max="3599" width="0" style="46" hidden="1" customWidth="1"/>
    <col min="3600" max="3602" width="8" style="46" customWidth="1"/>
    <col min="3603" max="3603" width="2.33203125" style="46" customWidth="1"/>
    <col min="3604" max="3605" width="8" style="46" customWidth="1"/>
    <col min="3606" max="3830" width="8.88671875" style="46"/>
    <col min="3831" max="3831" width="14.5546875" style="46" bestFit="1" customWidth="1"/>
    <col min="3832" max="3846" width="5" style="46" customWidth="1"/>
    <col min="3847" max="3855" width="0" style="46" hidden="1" customWidth="1"/>
    <col min="3856" max="3858" width="8" style="46" customWidth="1"/>
    <col min="3859" max="3859" width="2.33203125" style="46" customWidth="1"/>
    <col min="3860" max="3861" width="8" style="46" customWidth="1"/>
    <col min="3862" max="4086" width="8.88671875" style="46"/>
    <col min="4087" max="4087" width="14.5546875" style="46" bestFit="1" customWidth="1"/>
    <col min="4088" max="4102" width="5" style="46" customWidth="1"/>
    <col min="4103" max="4111" width="0" style="46" hidden="1" customWidth="1"/>
    <col min="4112" max="4114" width="8" style="46" customWidth="1"/>
    <col min="4115" max="4115" width="2.33203125" style="46" customWidth="1"/>
    <col min="4116" max="4117" width="8" style="46" customWidth="1"/>
    <col min="4118" max="4342" width="8.88671875" style="46"/>
    <col min="4343" max="4343" width="14.5546875" style="46" bestFit="1" customWidth="1"/>
    <col min="4344" max="4358" width="5" style="46" customWidth="1"/>
    <col min="4359" max="4367" width="0" style="46" hidden="1" customWidth="1"/>
    <col min="4368" max="4370" width="8" style="46" customWidth="1"/>
    <col min="4371" max="4371" width="2.33203125" style="46" customWidth="1"/>
    <col min="4372" max="4373" width="8" style="46" customWidth="1"/>
    <col min="4374" max="4598" width="8.88671875" style="46"/>
    <col min="4599" max="4599" width="14.5546875" style="46" bestFit="1" customWidth="1"/>
    <col min="4600" max="4614" width="5" style="46" customWidth="1"/>
    <col min="4615" max="4623" width="0" style="46" hidden="1" customWidth="1"/>
    <col min="4624" max="4626" width="8" style="46" customWidth="1"/>
    <col min="4627" max="4627" width="2.33203125" style="46" customWidth="1"/>
    <col min="4628" max="4629" width="8" style="46" customWidth="1"/>
    <col min="4630" max="4854" width="8.88671875" style="46"/>
    <col min="4855" max="4855" width="14.5546875" style="46" bestFit="1" customWidth="1"/>
    <col min="4856" max="4870" width="5" style="46" customWidth="1"/>
    <col min="4871" max="4879" width="0" style="46" hidden="1" customWidth="1"/>
    <col min="4880" max="4882" width="8" style="46" customWidth="1"/>
    <col min="4883" max="4883" width="2.33203125" style="46" customWidth="1"/>
    <col min="4884" max="4885" width="8" style="46" customWidth="1"/>
    <col min="4886" max="5110" width="8.88671875" style="46"/>
    <col min="5111" max="5111" width="14.5546875" style="46" bestFit="1" customWidth="1"/>
    <col min="5112" max="5126" width="5" style="46" customWidth="1"/>
    <col min="5127" max="5135" width="0" style="46" hidden="1" customWidth="1"/>
    <col min="5136" max="5138" width="8" style="46" customWidth="1"/>
    <col min="5139" max="5139" width="2.33203125" style="46" customWidth="1"/>
    <col min="5140" max="5141" width="8" style="46" customWidth="1"/>
    <col min="5142" max="5366" width="8.88671875" style="46"/>
    <col min="5367" max="5367" width="14.5546875" style="46" bestFit="1" customWidth="1"/>
    <col min="5368" max="5382" width="5" style="46" customWidth="1"/>
    <col min="5383" max="5391" width="0" style="46" hidden="1" customWidth="1"/>
    <col min="5392" max="5394" width="8" style="46" customWidth="1"/>
    <col min="5395" max="5395" width="2.33203125" style="46" customWidth="1"/>
    <col min="5396" max="5397" width="8" style="46" customWidth="1"/>
    <col min="5398" max="5622" width="8.88671875" style="46"/>
    <col min="5623" max="5623" width="14.5546875" style="46" bestFit="1" customWidth="1"/>
    <col min="5624" max="5638" width="5" style="46" customWidth="1"/>
    <col min="5639" max="5647" width="0" style="46" hidden="1" customWidth="1"/>
    <col min="5648" max="5650" width="8" style="46" customWidth="1"/>
    <col min="5651" max="5651" width="2.33203125" style="46" customWidth="1"/>
    <col min="5652" max="5653" width="8" style="46" customWidth="1"/>
    <col min="5654" max="5878" width="8.88671875" style="46"/>
    <col min="5879" max="5879" width="14.5546875" style="46" bestFit="1" customWidth="1"/>
    <col min="5880" max="5894" width="5" style="46" customWidth="1"/>
    <col min="5895" max="5903" width="0" style="46" hidden="1" customWidth="1"/>
    <col min="5904" max="5906" width="8" style="46" customWidth="1"/>
    <col min="5907" max="5907" width="2.33203125" style="46" customWidth="1"/>
    <col min="5908" max="5909" width="8" style="46" customWidth="1"/>
    <col min="5910" max="6134" width="8.88671875" style="46"/>
    <col min="6135" max="6135" width="14.5546875" style="46" bestFit="1" customWidth="1"/>
    <col min="6136" max="6150" width="5" style="46" customWidth="1"/>
    <col min="6151" max="6159" width="0" style="46" hidden="1" customWidth="1"/>
    <col min="6160" max="6162" width="8" style="46" customWidth="1"/>
    <col min="6163" max="6163" width="2.33203125" style="46" customWidth="1"/>
    <col min="6164" max="6165" width="8" style="46" customWidth="1"/>
    <col min="6166" max="6390" width="8.88671875" style="46"/>
    <col min="6391" max="6391" width="14.5546875" style="46" bestFit="1" customWidth="1"/>
    <col min="6392" max="6406" width="5" style="46" customWidth="1"/>
    <col min="6407" max="6415" width="0" style="46" hidden="1" customWidth="1"/>
    <col min="6416" max="6418" width="8" style="46" customWidth="1"/>
    <col min="6419" max="6419" width="2.33203125" style="46" customWidth="1"/>
    <col min="6420" max="6421" width="8" style="46" customWidth="1"/>
    <col min="6422" max="6646" width="8.88671875" style="46"/>
    <col min="6647" max="6647" width="14.5546875" style="46" bestFit="1" customWidth="1"/>
    <col min="6648" max="6662" width="5" style="46" customWidth="1"/>
    <col min="6663" max="6671" width="0" style="46" hidden="1" customWidth="1"/>
    <col min="6672" max="6674" width="8" style="46" customWidth="1"/>
    <col min="6675" max="6675" width="2.33203125" style="46" customWidth="1"/>
    <col min="6676" max="6677" width="8" style="46" customWidth="1"/>
    <col min="6678" max="6902" width="8.88671875" style="46"/>
    <col min="6903" max="6903" width="14.5546875" style="46" bestFit="1" customWidth="1"/>
    <col min="6904" max="6918" width="5" style="46" customWidth="1"/>
    <col min="6919" max="6927" width="0" style="46" hidden="1" customWidth="1"/>
    <col min="6928" max="6930" width="8" style="46" customWidth="1"/>
    <col min="6931" max="6931" width="2.33203125" style="46" customWidth="1"/>
    <col min="6932" max="6933" width="8" style="46" customWidth="1"/>
    <col min="6934" max="7158" width="8.88671875" style="46"/>
    <col min="7159" max="7159" width="14.5546875" style="46" bestFit="1" customWidth="1"/>
    <col min="7160" max="7174" width="5" style="46" customWidth="1"/>
    <col min="7175" max="7183" width="0" style="46" hidden="1" customWidth="1"/>
    <col min="7184" max="7186" width="8" style="46" customWidth="1"/>
    <col min="7187" max="7187" width="2.33203125" style="46" customWidth="1"/>
    <col min="7188" max="7189" width="8" style="46" customWidth="1"/>
    <col min="7190" max="7414" width="8.88671875" style="46"/>
    <col min="7415" max="7415" width="14.5546875" style="46" bestFit="1" customWidth="1"/>
    <col min="7416" max="7430" width="5" style="46" customWidth="1"/>
    <col min="7431" max="7439" width="0" style="46" hidden="1" customWidth="1"/>
    <col min="7440" max="7442" width="8" style="46" customWidth="1"/>
    <col min="7443" max="7443" width="2.33203125" style="46" customWidth="1"/>
    <col min="7444" max="7445" width="8" style="46" customWidth="1"/>
    <col min="7446" max="7670" width="8.88671875" style="46"/>
    <col min="7671" max="7671" width="14.5546875" style="46" bestFit="1" customWidth="1"/>
    <col min="7672" max="7686" width="5" style="46" customWidth="1"/>
    <col min="7687" max="7695" width="0" style="46" hidden="1" customWidth="1"/>
    <col min="7696" max="7698" width="8" style="46" customWidth="1"/>
    <col min="7699" max="7699" width="2.33203125" style="46" customWidth="1"/>
    <col min="7700" max="7701" width="8" style="46" customWidth="1"/>
    <col min="7702" max="7926" width="8.88671875" style="46"/>
    <col min="7927" max="7927" width="14.5546875" style="46" bestFit="1" customWidth="1"/>
    <col min="7928" max="7942" width="5" style="46" customWidth="1"/>
    <col min="7943" max="7951" width="0" style="46" hidden="1" customWidth="1"/>
    <col min="7952" max="7954" width="8" style="46" customWidth="1"/>
    <col min="7955" max="7955" width="2.33203125" style="46" customWidth="1"/>
    <col min="7956" max="7957" width="8" style="46" customWidth="1"/>
    <col min="7958" max="8182" width="8.88671875" style="46"/>
    <col min="8183" max="8183" width="14.5546875" style="46" bestFit="1" customWidth="1"/>
    <col min="8184" max="8198" width="5" style="46" customWidth="1"/>
    <col min="8199" max="8207" width="0" style="46" hidden="1" customWidth="1"/>
    <col min="8208" max="8210" width="8" style="46" customWidth="1"/>
    <col min="8211" max="8211" width="2.33203125" style="46" customWidth="1"/>
    <col min="8212" max="8213" width="8" style="46" customWidth="1"/>
    <col min="8214" max="8438" width="8.88671875" style="46"/>
    <col min="8439" max="8439" width="14.5546875" style="46" bestFit="1" customWidth="1"/>
    <col min="8440" max="8454" width="5" style="46" customWidth="1"/>
    <col min="8455" max="8463" width="0" style="46" hidden="1" customWidth="1"/>
    <col min="8464" max="8466" width="8" style="46" customWidth="1"/>
    <col min="8467" max="8467" width="2.33203125" style="46" customWidth="1"/>
    <col min="8468" max="8469" width="8" style="46" customWidth="1"/>
    <col min="8470" max="8694" width="8.88671875" style="46"/>
    <col min="8695" max="8695" width="14.5546875" style="46" bestFit="1" customWidth="1"/>
    <col min="8696" max="8710" width="5" style="46" customWidth="1"/>
    <col min="8711" max="8719" width="0" style="46" hidden="1" customWidth="1"/>
    <col min="8720" max="8722" width="8" style="46" customWidth="1"/>
    <col min="8723" max="8723" width="2.33203125" style="46" customWidth="1"/>
    <col min="8724" max="8725" width="8" style="46" customWidth="1"/>
    <col min="8726" max="8950" width="8.88671875" style="46"/>
    <col min="8951" max="8951" width="14.5546875" style="46" bestFit="1" customWidth="1"/>
    <col min="8952" max="8966" width="5" style="46" customWidth="1"/>
    <col min="8967" max="8975" width="0" style="46" hidden="1" customWidth="1"/>
    <col min="8976" max="8978" width="8" style="46" customWidth="1"/>
    <col min="8979" max="8979" width="2.33203125" style="46" customWidth="1"/>
    <col min="8980" max="8981" width="8" style="46" customWidth="1"/>
    <col min="8982" max="9206" width="8.88671875" style="46"/>
    <col min="9207" max="9207" width="14.5546875" style="46" bestFit="1" customWidth="1"/>
    <col min="9208" max="9222" width="5" style="46" customWidth="1"/>
    <col min="9223" max="9231" width="0" style="46" hidden="1" customWidth="1"/>
    <col min="9232" max="9234" width="8" style="46" customWidth="1"/>
    <col min="9235" max="9235" width="2.33203125" style="46" customWidth="1"/>
    <col min="9236" max="9237" width="8" style="46" customWidth="1"/>
    <col min="9238" max="9462" width="8.88671875" style="46"/>
    <col min="9463" max="9463" width="14.5546875" style="46" bestFit="1" customWidth="1"/>
    <col min="9464" max="9478" width="5" style="46" customWidth="1"/>
    <col min="9479" max="9487" width="0" style="46" hidden="1" customWidth="1"/>
    <col min="9488" max="9490" width="8" style="46" customWidth="1"/>
    <col min="9491" max="9491" width="2.33203125" style="46" customWidth="1"/>
    <col min="9492" max="9493" width="8" style="46" customWidth="1"/>
    <col min="9494" max="9718" width="8.88671875" style="46"/>
    <col min="9719" max="9719" width="14.5546875" style="46" bestFit="1" customWidth="1"/>
    <col min="9720" max="9734" width="5" style="46" customWidth="1"/>
    <col min="9735" max="9743" width="0" style="46" hidden="1" customWidth="1"/>
    <col min="9744" max="9746" width="8" style="46" customWidth="1"/>
    <col min="9747" max="9747" width="2.33203125" style="46" customWidth="1"/>
    <col min="9748" max="9749" width="8" style="46" customWidth="1"/>
    <col min="9750" max="9974" width="8.88671875" style="46"/>
    <col min="9975" max="9975" width="14.5546875" style="46" bestFit="1" customWidth="1"/>
    <col min="9976" max="9990" width="5" style="46" customWidth="1"/>
    <col min="9991" max="9999" width="0" style="46" hidden="1" customWidth="1"/>
    <col min="10000" max="10002" width="8" style="46" customWidth="1"/>
    <col min="10003" max="10003" width="2.33203125" style="46" customWidth="1"/>
    <col min="10004" max="10005" width="8" style="46" customWidth="1"/>
    <col min="10006" max="10230" width="8.88671875" style="46"/>
    <col min="10231" max="10231" width="14.5546875" style="46" bestFit="1" customWidth="1"/>
    <col min="10232" max="10246" width="5" style="46" customWidth="1"/>
    <col min="10247" max="10255" width="0" style="46" hidden="1" customWidth="1"/>
    <col min="10256" max="10258" width="8" style="46" customWidth="1"/>
    <col min="10259" max="10259" width="2.33203125" style="46" customWidth="1"/>
    <col min="10260" max="10261" width="8" style="46" customWidth="1"/>
    <col min="10262" max="10486" width="8.88671875" style="46"/>
    <col min="10487" max="10487" width="14.5546875" style="46" bestFit="1" customWidth="1"/>
    <col min="10488" max="10502" width="5" style="46" customWidth="1"/>
    <col min="10503" max="10511" width="0" style="46" hidden="1" customWidth="1"/>
    <col min="10512" max="10514" width="8" style="46" customWidth="1"/>
    <col min="10515" max="10515" width="2.33203125" style="46" customWidth="1"/>
    <col min="10516" max="10517" width="8" style="46" customWidth="1"/>
    <col min="10518" max="10742" width="8.88671875" style="46"/>
    <col min="10743" max="10743" width="14.5546875" style="46" bestFit="1" customWidth="1"/>
    <col min="10744" max="10758" width="5" style="46" customWidth="1"/>
    <col min="10759" max="10767" width="0" style="46" hidden="1" customWidth="1"/>
    <col min="10768" max="10770" width="8" style="46" customWidth="1"/>
    <col min="10771" max="10771" width="2.33203125" style="46" customWidth="1"/>
    <col min="10772" max="10773" width="8" style="46" customWidth="1"/>
    <col min="10774" max="10998" width="8.88671875" style="46"/>
    <col min="10999" max="10999" width="14.5546875" style="46" bestFit="1" customWidth="1"/>
    <col min="11000" max="11014" width="5" style="46" customWidth="1"/>
    <col min="11015" max="11023" width="0" style="46" hidden="1" customWidth="1"/>
    <col min="11024" max="11026" width="8" style="46" customWidth="1"/>
    <col min="11027" max="11027" width="2.33203125" style="46" customWidth="1"/>
    <col min="11028" max="11029" width="8" style="46" customWidth="1"/>
    <col min="11030" max="11254" width="8.88671875" style="46"/>
    <col min="11255" max="11255" width="14.5546875" style="46" bestFit="1" customWidth="1"/>
    <col min="11256" max="11270" width="5" style="46" customWidth="1"/>
    <col min="11271" max="11279" width="0" style="46" hidden="1" customWidth="1"/>
    <col min="11280" max="11282" width="8" style="46" customWidth="1"/>
    <col min="11283" max="11283" width="2.33203125" style="46" customWidth="1"/>
    <col min="11284" max="11285" width="8" style="46" customWidth="1"/>
    <col min="11286" max="11510" width="8.88671875" style="46"/>
    <col min="11511" max="11511" width="14.5546875" style="46" bestFit="1" customWidth="1"/>
    <col min="11512" max="11526" width="5" style="46" customWidth="1"/>
    <col min="11527" max="11535" width="0" style="46" hidden="1" customWidth="1"/>
    <col min="11536" max="11538" width="8" style="46" customWidth="1"/>
    <col min="11539" max="11539" width="2.33203125" style="46" customWidth="1"/>
    <col min="11540" max="11541" width="8" style="46" customWidth="1"/>
    <col min="11542" max="11766" width="8.88671875" style="46"/>
    <col min="11767" max="11767" width="14.5546875" style="46" bestFit="1" customWidth="1"/>
    <col min="11768" max="11782" width="5" style="46" customWidth="1"/>
    <col min="11783" max="11791" width="0" style="46" hidden="1" customWidth="1"/>
    <col min="11792" max="11794" width="8" style="46" customWidth="1"/>
    <col min="11795" max="11795" width="2.33203125" style="46" customWidth="1"/>
    <col min="11796" max="11797" width="8" style="46" customWidth="1"/>
    <col min="11798" max="12022" width="8.88671875" style="46"/>
    <col min="12023" max="12023" width="14.5546875" style="46" bestFit="1" customWidth="1"/>
    <col min="12024" max="12038" width="5" style="46" customWidth="1"/>
    <col min="12039" max="12047" width="0" style="46" hidden="1" customWidth="1"/>
    <col min="12048" max="12050" width="8" style="46" customWidth="1"/>
    <col min="12051" max="12051" width="2.33203125" style="46" customWidth="1"/>
    <col min="12052" max="12053" width="8" style="46" customWidth="1"/>
    <col min="12054" max="12278" width="8.88671875" style="46"/>
    <col min="12279" max="12279" width="14.5546875" style="46" bestFit="1" customWidth="1"/>
    <col min="12280" max="12294" width="5" style="46" customWidth="1"/>
    <col min="12295" max="12303" width="0" style="46" hidden="1" customWidth="1"/>
    <col min="12304" max="12306" width="8" style="46" customWidth="1"/>
    <col min="12307" max="12307" width="2.33203125" style="46" customWidth="1"/>
    <col min="12308" max="12309" width="8" style="46" customWidth="1"/>
    <col min="12310" max="12534" width="8.88671875" style="46"/>
    <col min="12535" max="12535" width="14.5546875" style="46" bestFit="1" customWidth="1"/>
    <col min="12536" max="12550" width="5" style="46" customWidth="1"/>
    <col min="12551" max="12559" width="0" style="46" hidden="1" customWidth="1"/>
    <col min="12560" max="12562" width="8" style="46" customWidth="1"/>
    <col min="12563" max="12563" width="2.33203125" style="46" customWidth="1"/>
    <col min="12564" max="12565" width="8" style="46" customWidth="1"/>
    <col min="12566" max="12790" width="8.88671875" style="46"/>
    <col min="12791" max="12791" width="14.5546875" style="46" bestFit="1" customWidth="1"/>
    <col min="12792" max="12806" width="5" style="46" customWidth="1"/>
    <col min="12807" max="12815" width="0" style="46" hidden="1" customWidth="1"/>
    <col min="12816" max="12818" width="8" style="46" customWidth="1"/>
    <col min="12819" max="12819" width="2.33203125" style="46" customWidth="1"/>
    <col min="12820" max="12821" width="8" style="46" customWidth="1"/>
    <col min="12822" max="13046" width="8.88671875" style="46"/>
    <col min="13047" max="13047" width="14.5546875" style="46" bestFit="1" customWidth="1"/>
    <col min="13048" max="13062" width="5" style="46" customWidth="1"/>
    <col min="13063" max="13071" width="0" style="46" hidden="1" customWidth="1"/>
    <col min="13072" max="13074" width="8" style="46" customWidth="1"/>
    <col min="13075" max="13075" width="2.33203125" style="46" customWidth="1"/>
    <col min="13076" max="13077" width="8" style="46" customWidth="1"/>
    <col min="13078" max="13302" width="8.88671875" style="46"/>
    <col min="13303" max="13303" width="14.5546875" style="46" bestFit="1" customWidth="1"/>
    <col min="13304" max="13318" width="5" style="46" customWidth="1"/>
    <col min="13319" max="13327" width="0" style="46" hidden="1" customWidth="1"/>
    <col min="13328" max="13330" width="8" style="46" customWidth="1"/>
    <col min="13331" max="13331" width="2.33203125" style="46" customWidth="1"/>
    <col min="13332" max="13333" width="8" style="46" customWidth="1"/>
    <col min="13334" max="13558" width="8.88671875" style="46"/>
    <col min="13559" max="13559" width="14.5546875" style="46" bestFit="1" customWidth="1"/>
    <col min="13560" max="13574" width="5" style="46" customWidth="1"/>
    <col min="13575" max="13583" width="0" style="46" hidden="1" customWidth="1"/>
    <col min="13584" max="13586" width="8" style="46" customWidth="1"/>
    <col min="13587" max="13587" width="2.33203125" style="46" customWidth="1"/>
    <col min="13588" max="13589" width="8" style="46" customWidth="1"/>
    <col min="13590" max="13814" width="8.88671875" style="46"/>
    <col min="13815" max="13815" width="14.5546875" style="46" bestFit="1" customWidth="1"/>
    <col min="13816" max="13830" width="5" style="46" customWidth="1"/>
    <col min="13831" max="13839" width="0" style="46" hidden="1" customWidth="1"/>
    <col min="13840" max="13842" width="8" style="46" customWidth="1"/>
    <col min="13843" max="13843" width="2.33203125" style="46" customWidth="1"/>
    <col min="13844" max="13845" width="8" style="46" customWidth="1"/>
    <col min="13846" max="14070" width="8.88671875" style="46"/>
    <col min="14071" max="14071" width="14.5546875" style="46" bestFit="1" customWidth="1"/>
    <col min="14072" max="14086" width="5" style="46" customWidth="1"/>
    <col min="14087" max="14095" width="0" style="46" hidden="1" customWidth="1"/>
    <col min="14096" max="14098" width="8" style="46" customWidth="1"/>
    <col min="14099" max="14099" width="2.33203125" style="46" customWidth="1"/>
    <col min="14100" max="14101" width="8" style="46" customWidth="1"/>
    <col min="14102" max="14326" width="8.88671875" style="46"/>
    <col min="14327" max="14327" width="14.5546875" style="46" bestFit="1" customWidth="1"/>
    <col min="14328" max="14342" width="5" style="46" customWidth="1"/>
    <col min="14343" max="14351" width="0" style="46" hidden="1" customWidth="1"/>
    <col min="14352" max="14354" width="8" style="46" customWidth="1"/>
    <col min="14355" max="14355" width="2.33203125" style="46" customWidth="1"/>
    <col min="14356" max="14357" width="8" style="46" customWidth="1"/>
    <col min="14358" max="14582" width="8.88671875" style="46"/>
    <col min="14583" max="14583" width="14.5546875" style="46" bestFit="1" customWidth="1"/>
    <col min="14584" max="14598" width="5" style="46" customWidth="1"/>
    <col min="14599" max="14607" width="0" style="46" hidden="1" customWidth="1"/>
    <col min="14608" max="14610" width="8" style="46" customWidth="1"/>
    <col min="14611" max="14611" width="2.33203125" style="46" customWidth="1"/>
    <col min="14612" max="14613" width="8" style="46" customWidth="1"/>
    <col min="14614" max="14838" width="8.88671875" style="46"/>
    <col min="14839" max="14839" width="14.5546875" style="46" bestFit="1" customWidth="1"/>
    <col min="14840" max="14854" width="5" style="46" customWidth="1"/>
    <col min="14855" max="14863" width="0" style="46" hidden="1" customWidth="1"/>
    <col min="14864" max="14866" width="8" style="46" customWidth="1"/>
    <col min="14867" max="14867" width="2.33203125" style="46" customWidth="1"/>
    <col min="14868" max="14869" width="8" style="46" customWidth="1"/>
    <col min="14870" max="15094" width="8.88671875" style="46"/>
    <col min="15095" max="15095" width="14.5546875" style="46" bestFit="1" customWidth="1"/>
    <col min="15096" max="15110" width="5" style="46" customWidth="1"/>
    <col min="15111" max="15119" width="0" style="46" hidden="1" customWidth="1"/>
    <col min="15120" max="15122" width="8" style="46" customWidth="1"/>
    <col min="15123" max="15123" width="2.33203125" style="46" customWidth="1"/>
    <col min="15124" max="15125" width="8" style="46" customWidth="1"/>
    <col min="15126" max="15350" width="8.88671875" style="46"/>
    <col min="15351" max="15351" width="14.5546875" style="46" bestFit="1" customWidth="1"/>
    <col min="15352" max="15366" width="5" style="46" customWidth="1"/>
    <col min="15367" max="15375" width="0" style="46" hidden="1" customWidth="1"/>
    <col min="15376" max="15378" width="8" style="46" customWidth="1"/>
    <col min="15379" max="15379" width="2.33203125" style="46" customWidth="1"/>
    <col min="15380" max="15381" width="8" style="46" customWidth="1"/>
    <col min="15382" max="15606" width="8.88671875" style="46"/>
    <col min="15607" max="15607" width="14.5546875" style="46" bestFit="1" customWidth="1"/>
    <col min="15608" max="15622" width="5" style="46" customWidth="1"/>
    <col min="15623" max="15631" width="0" style="46" hidden="1" customWidth="1"/>
    <col min="15632" max="15634" width="8" style="46" customWidth="1"/>
    <col min="15635" max="15635" width="2.33203125" style="46" customWidth="1"/>
    <col min="15636" max="15637" width="8" style="46" customWidth="1"/>
    <col min="15638" max="15862" width="8.88671875" style="46"/>
    <col min="15863" max="15863" width="14.5546875" style="46" bestFit="1" customWidth="1"/>
    <col min="15864" max="15878" width="5" style="46" customWidth="1"/>
    <col min="15879" max="15887" width="0" style="46" hidden="1" customWidth="1"/>
    <col min="15888" max="15890" width="8" style="46" customWidth="1"/>
    <col min="15891" max="15891" width="2.33203125" style="46" customWidth="1"/>
    <col min="15892" max="15893" width="8" style="46" customWidth="1"/>
    <col min="15894" max="16118" width="8.88671875" style="46"/>
    <col min="16119" max="16119" width="14.5546875" style="46" bestFit="1" customWidth="1"/>
    <col min="16120" max="16134" width="5" style="46" customWidth="1"/>
    <col min="16135" max="16143" width="0" style="46" hidden="1" customWidth="1"/>
    <col min="16144" max="16146" width="8" style="46" customWidth="1"/>
    <col min="16147" max="16147" width="2.33203125" style="46" customWidth="1"/>
    <col min="16148" max="16149" width="8" style="46" customWidth="1"/>
    <col min="16150" max="16384" width="8.88671875" style="46"/>
  </cols>
  <sheetData>
    <row r="1" spans="2:24" ht="15" thickBot="1" x14ac:dyDescent="0.35"/>
    <row r="2" spans="2:24" x14ac:dyDescent="0.3">
      <c r="B2" s="1" t="s">
        <v>92</v>
      </c>
      <c r="C2" s="2" t="s">
        <v>113</v>
      </c>
      <c r="D2" s="2" t="s">
        <v>114</v>
      </c>
      <c r="E2" s="2" t="s">
        <v>115</v>
      </c>
      <c r="F2" s="3" t="s">
        <v>116</v>
      </c>
      <c r="G2" s="190" t="s">
        <v>165</v>
      </c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</row>
    <row r="3" spans="2:24" ht="15" customHeight="1" x14ac:dyDescent="0.3">
      <c r="B3" s="138" t="s">
        <v>158</v>
      </c>
      <c r="C3" s="128">
        <v>15</v>
      </c>
      <c r="D3" s="162">
        <v>5</v>
      </c>
      <c r="E3" s="24" t="s">
        <v>160</v>
      </c>
      <c r="F3" s="25" t="s">
        <v>161</v>
      </c>
      <c r="G3" s="193" t="s">
        <v>166</v>
      </c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</row>
    <row r="4" spans="2:24" ht="15" customHeight="1" x14ac:dyDescent="0.3">
      <c r="B4" s="23" t="s">
        <v>117</v>
      </c>
      <c r="C4" s="128">
        <v>16</v>
      </c>
      <c r="D4" s="162">
        <v>6</v>
      </c>
      <c r="E4" s="24" t="s">
        <v>162</v>
      </c>
      <c r="F4" s="25" t="s">
        <v>120</v>
      </c>
      <c r="G4" s="188" t="s">
        <v>164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</row>
    <row r="5" spans="2:24" ht="15" customHeight="1" x14ac:dyDescent="0.3">
      <c r="B5" s="23" t="s">
        <v>119</v>
      </c>
      <c r="C5" s="128">
        <v>21</v>
      </c>
      <c r="D5" s="162">
        <v>5</v>
      </c>
      <c r="E5" s="24" t="s">
        <v>163</v>
      </c>
      <c r="F5" s="25" t="s">
        <v>118</v>
      </c>
      <c r="G5" s="188" t="s">
        <v>167</v>
      </c>
      <c r="H5" s="189"/>
      <c r="I5" s="189"/>
      <c r="J5" s="189"/>
      <c r="K5" s="189"/>
      <c r="L5" s="189"/>
      <c r="M5" s="189"/>
      <c r="N5" s="189"/>
      <c r="O5" s="189"/>
      <c r="P5" s="189"/>
      <c r="Q5" s="189"/>
      <c r="R5" s="189"/>
      <c r="S5" s="189"/>
      <c r="T5" s="189"/>
      <c r="U5" s="189"/>
      <c r="V5" s="189"/>
      <c r="W5" s="189"/>
      <c r="X5" s="189"/>
    </row>
    <row r="6" spans="2:24" ht="15" x14ac:dyDescent="0.3">
      <c r="B6" s="23" t="s">
        <v>121</v>
      </c>
      <c r="C6" s="128">
        <v>15</v>
      </c>
      <c r="D6" s="162">
        <v>5</v>
      </c>
      <c r="E6" s="139" t="s">
        <v>160</v>
      </c>
      <c r="F6" s="140" t="s">
        <v>161</v>
      </c>
      <c r="G6" s="193" t="s">
        <v>166</v>
      </c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</row>
    <row r="7" spans="2:24" ht="15.6" customHeight="1" thickBot="1" x14ac:dyDescent="0.35">
      <c r="B7" s="141" t="s">
        <v>159</v>
      </c>
      <c r="C7" s="128">
        <v>21</v>
      </c>
      <c r="D7" s="162">
        <v>4</v>
      </c>
      <c r="E7" s="51" t="s">
        <v>163</v>
      </c>
      <c r="F7" s="53" t="s">
        <v>118</v>
      </c>
      <c r="G7" s="188" t="s">
        <v>167</v>
      </c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</row>
    <row r="8" spans="2:24" ht="15" thickBot="1" x14ac:dyDescent="0.35">
      <c r="B8" s="142" t="s">
        <v>122</v>
      </c>
      <c r="C8" s="143">
        <f>SUM(C3:C7)</f>
        <v>88</v>
      </c>
      <c r="D8" s="143">
        <f>SUM(D3:D7)</f>
        <v>25</v>
      </c>
      <c r="E8" s="143"/>
      <c r="F8" s="144"/>
    </row>
    <row r="10" spans="2:24" x14ac:dyDescent="0.3">
      <c r="B10" s="192" t="s">
        <v>168</v>
      </c>
      <c r="C10" s="192"/>
      <c r="D10" s="192"/>
      <c r="E10" s="192"/>
      <c r="F10" s="192"/>
    </row>
  </sheetData>
  <mergeCells count="7">
    <mergeCell ref="G4:T4"/>
    <mergeCell ref="G2:T2"/>
    <mergeCell ref="G5:X5"/>
    <mergeCell ref="G7:X7"/>
    <mergeCell ref="B10:F10"/>
    <mergeCell ref="G6:T6"/>
    <mergeCell ref="G3:T3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horizont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AD719-1E5B-41C6-93BE-65FFF405FF7B}">
  <dimension ref="A1"/>
  <sheetViews>
    <sheetView zoomScale="80" zoomScaleNormal="80" workbookViewId="0">
      <selection activeCell="O15" sqref="O15"/>
    </sheetView>
  </sheetViews>
  <sheetFormatPr defaultRowHeight="14.4" x14ac:dyDescent="0.3"/>
  <sheetData/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FDB99-80E8-40CF-A0E0-B8282D980B04}">
  <dimension ref="A1"/>
  <sheetViews>
    <sheetView tabSelected="1" topLeftCell="C1" workbookViewId="0">
      <selection activeCell="R26" sqref="R26"/>
    </sheetView>
  </sheetViews>
  <sheetFormatPr defaultRowHeight="14.4" x14ac:dyDescent="0.3"/>
  <sheetData/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36248-E73E-4F4D-8B61-B2CFA0C9ECC7}">
  <sheetPr>
    <tabColor rgb="FFFFFF00"/>
  </sheetPr>
  <dimension ref="A1:W23"/>
  <sheetViews>
    <sheetView workbookViewId="0">
      <selection activeCell="A17" sqref="A17:XFD23"/>
    </sheetView>
  </sheetViews>
  <sheetFormatPr defaultRowHeight="14.4" x14ac:dyDescent="0.3"/>
  <cols>
    <col min="2" max="2" width="14.5546875" bestFit="1" customWidth="1"/>
    <col min="3" max="17" width="5" customWidth="1"/>
    <col min="18" max="20" width="8" customWidth="1"/>
    <col min="21" max="21" width="2.33203125" customWidth="1"/>
    <col min="22" max="22" width="8" customWidth="1"/>
    <col min="23" max="23" width="12.44140625" customWidth="1"/>
    <col min="249" max="249" width="14.5546875" bestFit="1" customWidth="1"/>
    <col min="250" max="264" width="5" customWidth="1"/>
    <col min="265" max="273" width="0" hidden="1" customWidth="1"/>
    <col min="274" max="276" width="8" customWidth="1"/>
    <col min="277" max="277" width="2.33203125" customWidth="1"/>
    <col min="278" max="279" width="8" customWidth="1"/>
    <col min="505" max="505" width="14.5546875" bestFit="1" customWidth="1"/>
    <col min="506" max="520" width="5" customWidth="1"/>
    <col min="521" max="529" width="0" hidden="1" customWidth="1"/>
    <col min="530" max="532" width="8" customWidth="1"/>
    <col min="533" max="533" width="2.33203125" customWidth="1"/>
    <col min="534" max="535" width="8" customWidth="1"/>
    <col min="761" max="761" width="14.5546875" bestFit="1" customWidth="1"/>
    <col min="762" max="776" width="5" customWidth="1"/>
    <col min="777" max="785" width="0" hidden="1" customWidth="1"/>
    <col min="786" max="788" width="8" customWidth="1"/>
    <col min="789" max="789" width="2.33203125" customWidth="1"/>
    <col min="790" max="791" width="8" customWidth="1"/>
    <col min="1017" max="1017" width="14.5546875" bestFit="1" customWidth="1"/>
    <col min="1018" max="1032" width="5" customWidth="1"/>
    <col min="1033" max="1041" width="0" hidden="1" customWidth="1"/>
    <col min="1042" max="1044" width="8" customWidth="1"/>
    <col min="1045" max="1045" width="2.33203125" customWidth="1"/>
    <col min="1046" max="1047" width="8" customWidth="1"/>
    <col min="1273" max="1273" width="14.5546875" bestFit="1" customWidth="1"/>
    <col min="1274" max="1288" width="5" customWidth="1"/>
    <col min="1289" max="1297" width="0" hidden="1" customWidth="1"/>
    <col min="1298" max="1300" width="8" customWidth="1"/>
    <col min="1301" max="1301" width="2.33203125" customWidth="1"/>
    <col min="1302" max="1303" width="8" customWidth="1"/>
    <col min="1529" max="1529" width="14.5546875" bestFit="1" customWidth="1"/>
    <col min="1530" max="1544" width="5" customWidth="1"/>
    <col min="1545" max="1553" width="0" hidden="1" customWidth="1"/>
    <col min="1554" max="1556" width="8" customWidth="1"/>
    <col min="1557" max="1557" width="2.33203125" customWidth="1"/>
    <col min="1558" max="1559" width="8" customWidth="1"/>
    <col min="1785" max="1785" width="14.5546875" bestFit="1" customWidth="1"/>
    <col min="1786" max="1800" width="5" customWidth="1"/>
    <col min="1801" max="1809" width="0" hidden="1" customWidth="1"/>
    <col min="1810" max="1812" width="8" customWidth="1"/>
    <col min="1813" max="1813" width="2.33203125" customWidth="1"/>
    <col min="1814" max="1815" width="8" customWidth="1"/>
    <col min="2041" max="2041" width="14.5546875" bestFit="1" customWidth="1"/>
    <col min="2042" max="2056" width="5" customWidth="1"/>
    <col min="2057" max="2065" width="0" hidden="1" customWidth="1"/>
    <col min="2066" max="2068" width="8" customWidth="1"/>
    <col min="2069" max="2069" width="2.33203125" customWidth="1"/>
    <col min="2070" max="2071" width="8" customWidth="1"/>
    <col min="2297" max="2297" width="14.5546875" bestFit="1" customWidth="1"/>
    <col min="2298" max="2312" width="5" customWidth="1"/>
    <col min="2313" max="2321" width="0" hidden="1" customWidth="1"/>
    <col min="2322" max="2324" width="8" customWidth="1"/>
    <col min="2325" max="2325" width="2.33203125" customWidth="1"/>
    <col min="2326" max="2327" width="8" customWidth="1"/>
    <col min="2553" max="2553" width="14.5546875" bestFit="1" customWidth="1"/>
    <col min="2554" max="2568" width="5" customWidth="1"/>
    <col min="2569" max="2577" width="0" hidden="1" customWidth="1"/>
    <col min="2578" max="2580" width="8" customWidth="1"/>
    <col min="2581" max="2581" width="2.33203125" customWidth="1"/>
    <col min="2582" max="2583" width="8" customWidth="1"/>
    <col min="2809" max="2809" width="14.5546875" bestFit="1" customWidth="1"/>
    <col min="2810" max="2824" width="5" customWidth="1"/>
    <col min="2825" max="2833" width="0" hidden="1" customWidth="1"/>
    <col min="2834" max="2836" width="8" customWidth="1"/>
    <col min="2837" max="2837" width="2.33203125" customWidth="1"/>
    <col min="2838" max="2839" width="8" customWidth="1"/>
    <col min="3065" max="3065" width="14.5546875" bestFit="1" customWidth="1"/>
    <col min="3066" max="3080" width="5" customWidth="1"/>
    <col min="3081" max="3089" width="0" hidden="1" customWidth="1"/>
    <col min="3090" max="3092" width="8" customWidth="1"/>
    <col min="3093" max="3093" width="2.33203125" customWidth="1"/>
    <col min="3094" max="3095" width="8" customWidth="1"/>
    <col min="3321" max="3321" width="14.5546875" bestFit="1" customWidth="1"/>
    <col min="3322" max="3336" width="5" customWidth="1"/>
    <col min="3337" max="3345" width="0" hidden="1" customWidth="1"/>
    <col min="3346" max="3348" width="8" customWidth="1"/>
    <col min="3349" max="3349" width="2.33203125" customWidth="1"/>
    <col min="3350" max="3351" width="8" customWidth="1"/>
    <col min="3577" max="3577" width="14.5546875" bestFit="1" customWidth="1"/>
    <col min="3578" max="3592" width="5" customWidth="1"/>
    <col min="3593" max="3601" width="0" hidden="1" customWidth="1"/>
    <col min="3602" max="3604" width="8" customWidth="1"/>
    <col min="3605" max="3605" width="2.33203125" customWidth="1"/>
    <col min="3606" max="3607" width="8" customWidth="1"/>
    <col min="3833" max="3833" width="14.5546875" bestFit="1" customWidth="1"/>
    <col min="3834" max="3848" width="5" customWidth="1"/>
    <col min="3849" max="3857" width="0" hidden="1" customWidth="1"/>
    <col min="3858" max="3860" width="8" customWidth="1"/>
    <col min="3861" max="3861" width="2.33203125" customWidth="1"/>
    <col min="3862" max="3863" width="8" customWidth="1"/>
    <col min="4089" max="4089" width="14.5546875" bestFit="1" customWidth="1"/>
    <col min="4090" max="4104" width="5" customWidth="1"/>
    <col min="4105" max="4113" width="0" hidden="1" customWidth="1"/>
    <col min="4114" max="4116" width="8" customWidth="1"/>
    <col min="4117" max="4117" width="2.33203125" customWidth="1"/>
    <col min="4118" max="4119" width="8" customWidth="1"/>
    <col min="4345" max="4345" width="14.5546875" bestFit="1" customWidth="1"/>
    <col min="4346" max="4360" width="5" customWidth="1"/>
    <col min="4361" max="4369" width="0" hidden="1" customWidth="1"/>
    <col min="4370" max="4372" width="8" customWidth="1"/>
    <col min="4373" max="4373" width="2.33203125" customWidth="1"/>
    <col min="4374" max="4375" width="8" customWidth="1"/>
    <col min="4601" max="4601" width="14.5546875" bestFit="1" customWidth="1"/>
    <col min="4602" max="4616" width="5" customWidth="1"/>
    <col min="4617" max="4625" width="0" hidden="1" customWidth="1"/>
    <col min="4626" max="4628" width="8" customWidth="1"/>
    <col min="4629" max="4629" width="2.33203125" customWidth="1"/>
    <col min="4630" max="4631" width="8" customWidth="1"/>
    <col min="4857" max="4857" width="14.5546875" bestFit="1" customWidth="1"/>
    <col min="4858" max="4872" width="5" customWidth="1"/>
    <col min="4873" max="4881" width="0" hidden="1" customWidth="1"/>
    <col min="4882" max="4884" width="8" customWidth="1"/>
    <col min="4885" max="4885" width="2.33203125" customWidth="1"/>
    <col min="4886" max="4887" width="8" customWidth="1"/>
    <col min="5113" max="5113" width="14.5546875" bestFit="1" customWidth="1"/>
    <col min="5114" max="5128" width="5" customWidth="1"/>
    <col min="5129" max="5137" width="0" hidden="1" customWidth="1"/>
    <col min="5138" max="5140" width="8" customWidth="1"/>
    <col min="5141" max="5141" width="2.33203125" customWidth="1"/>
    <col min="5142" max="5143" width="8" customWidth="1"/>
    <col min="5369" max="5369" width="14.5546875" bestFit="1" customWidth="1"/>
    <col min="5370" max="5384" width="5" customWidth="1"/>
    <col min="5385" max="5393" width="0" hidden="1" customWidth="1"/>
    <col min="5394" max="5396" width="8" customWidth="1"/>
    <col min="5397" max="5397" width="2.33203125" customWidth="1"/>
    <col min="5398" max="5399" width="8" customWidth="1"/>
    <col min="5625" max="5625" width="14.5546875" bestFit="1" customWidth="1"/>
    <col min="5626" max="5640" width="5" customWidth="1"/>
    <col min="5641" max="5649" width="0" hidden="1" customWidth="1"/>
    <col min="5650" max="5652" width="8" customWidth="1"/>
    <col min="5653" max="5653" width="2.33203125" customWidth="1"/>
    <col min="5654" max="5655" width="8" customWidth="1"/>
    <col min="5881" max="5881" width="14.5546875" bestFit="1" customWidth="1"/>
    <col min="5882" max="5896" width="5" customWidth="1"/>
    <col min="5897" max="5905" width="0" hidden="1" customWidth="1"/>
    <col min="5906" max="5908" width="8" customWidth="1"/>
    <col min="5909" max="5909" width="2.33203125" customWidth="1"/>
    <col min="5910" max="5911" width="8" customWidth="1"/>
    <col min="6137" max="6137" width="14.5546875" bestFit="1" customWidth="1"/>
    <col min="6138" max="6152" width="5" customWidth="1"/>
    <col min="6153" max="6161" width="0" hidden="1" customWidth="1"/>
    <col min="6162" max="6164" width="8" customWidth="1"/>
    <col min="6165" max="6165" width="2.33203125" customWidth="1"/>
    <col min="6166" max="6167" width="8" customWidth="1"/>
    <col min="6393" max="6393" width="14.5546875" bestFit="1" customWidth="1"/>
    <col min="6394" max="6408" width="5" customWidth="1"/>
    <col min="6409" max="6417" width="0" hidden="1" customWidth="1"/>
    <col min="6418" max="6420" width="8" customWidth="1"/>
    <col min="6421" max="6421" width="2.33203125" customWidth="1"/>
    <col min="6422" max="6423" width="8" customWidth="1"/>
    <col min="6649" max="6649" width="14.5546875" bestFit="1" customWidth="1"/>
    <col min="6650" max="6664" width="5" customWidth="1"/>
    <col min="6665" max="6673" width="0" hidden="1" customWidth="1"/>
    <col min="6674" max="6676" width="8" customWidth="1"/>
    <col min="6677" max="6677" width="2.33203125" customWidth="1"/>
    <col min="6678" max="6679" width="8" customWidth="1"/>
    <col min="6905" max="6905" width="14.5546875" bestFit="1" customWidth="1"/>
    <col min="6906" max="6920" width="5" customWidth="1"/>
    <col min="6921" max="6929" width="0" hidden="1" customWidth="1"/>
    <col min="6930" max="6932" width="8" customWidth="1"/>
    <col min="6933" max="6933" width="2.33203125" customWidth="1"/>
    <col min="6934" max="6935" width="8" customWidth="1"/>
    <col min="7161" max="7161" width="14.5546875" bestFit="1" customWidth="1"/>
    <col min="7162" max="7176" width="5" customWidth="1"/>
    <col min="7177" max="7185" width="0" hidden="1" customWidth="1"/>
    <col min="7186" max="7188" width="8" customWidth="1"/>
    <col min="7189" max="7189" width="2.33203125" customWidth="1"/>
    <col min="7190" max="7191" width="8" customWidth="1"/>
    <col min="7417" max="7417" width="14.5546875" bestFit="1" customWidth="1"/>
    <col min="7418" max="7432" width="5" customWidth="1"/>
    <col min="7433" max="7441" width="0" hidden="1" customWidth="1"/>
    <col min="7442" max="7444" width="8" customWidth="1"/>
    <col min="7445" max="7445" width="2.33203125" customWidth="1"/>
    <col min="7446" max="7447" width="8" customWidth="1"/>
    <col min="7673" max="7673" width="14.5546875" bestFit="1" customWidth="1"/>
    <col min="7674" max="7688" width="5" customWidth="1"/>
    <col min="7689" max="7697" width="0" hidden="1" customWidth="1"/>
    <col min="7698" max="7700" width="8" customWidth="1"/>
    <col min="7701" max="7701" width="2.33203125" customWidth="1"/>
    <col min="7702" max="7703" width="8" customWidth="1"/>
    <col min="7929" max="7929" width="14.5546875" bestFit="1" customWidth="1"/>
    <col min="7930" max="7944" width="5" customWidth="1"/>
    <col min="7945" max="7953" width="0" hidden="1" customWidth="1"/>
    <col min="7954" max="7956" width="8" customWidth="1"/>
    <col min="7957" max="7957" width="2.33203125" customWidth="1"/>
    <col min="7958" max="7959" width="8" customWidth="1"/>
    <col min="8185" max="8185" width="14.5546875" bestFit="1" customWidth="1"/>
    <col min="8186" max="8200" width="5" customWidth="1"/>
    <col min="8201" max="8209" width="0" hidden="1" customWidth="1"/>
    <col min="8210" max="8212" width="8" customWidth="1"/>
    <col min="8213" max="8213" width="2.33203125" customWidth="1"/>
    <col min="8214" max="8215" width="8" customWidth="1"/>
    <col min="8441" max="8441" width="14.5546875" bestFit="1" customWidth="1"/>
    <col min="8442" max="8456" width="5" customWidth="1"/>
    <col min="8457" max="8465" width="0" hidden="1" customWidth="1"/>
    <col min="8466" max="8468" width="8" customWidth="1"/>
    <col min="8469" max="8469" width="2.33203125" customWidth="1"/>
    <col min="8470" max="8471" width="8" customWidth="1"/>
    <col min="8697" max="8697" width="14.5546875" bestFit="1" customWidth="1"/>
    <col min="8698" max="8712" width="5" customWidth="1"/>
    <col min="8713" max="8721" width="0" hidden="1" customWidth="1"/>
    <col min="8722" max="8724" width="8" customWidth="1"/>
    <col min="8725" max="8725" width="2.33203125" customWidth="1"/>
    <col min="8726" max="8727" width="8" customWidth="1"/>
    <col min="8953" max="8953" width="14.5546875" bestFit="1" customWidth="1"/>
    <col min="8954" max="8968" width="5" customWidth="1"/>
    <col min="8969" max="8977" width="0" hidden="1" customWidth="1"/>
    <col min="8978" max="8980" width="8" customWidth="1"/>
    <col min="8981" max="8981" width="2.33203125" customWidth="1"/>
    <col min="8982" max="8983" width="8" customWidth="1"/>
    <col min="9209" max="9209" width="14.5546875" bestFit="1" customWidth="1"/>
    <col min="9210" max="9224" width="5" customWidth="1"/>
    <col min="9225" max="9233" width="0" hidden="1" customWidth="1"/>
    <col min="9234" max="9236" width="8" customWidth="1"/>
    <col min="9237" max="9237" width="2.33203125" customWidth="1"/>
    <col min="9238" max="9239" width="8" customWidth="1"/>
    <col min="9465" max="9465" width="14.5546875" bestFit="1" customWidth="1"/>
    <col min="9466" max="9480" width="5" customWidth="1"/>
    <col min="9481" max="9489" width="0" hidden="1" customWidth="1"/>
    <col min="9490" max="9492" width="8" customWidth="1"/>
    <col min="9493" max="9493" width="2.33203125" customWidth="1"/>
    <col min="9494" max="9495" width="8" customWidth="1"/>
    <col min="9721" max="9721" width="14.5546875" bestFit="1" customWidth="1"/>
    <col min="9722" max="9736" width="5" customWidth="1"/>
    <col min="9737" max="9745" width="0" hidden="1" customWidth="1"/>
    <col min="9746" max="9748" width="8" customWidth="1"/>
    <col min="9749" max="9749" width="2.33203125" customWidth="1"/>
    <col min="9750" max="9751" width="8" customWidth="1"/>
    <col min="9977" max="9977" width="14.5546875" bestFit="1" customWidth="1"/>
    <col min="9978" max="9992" width="5" customWidth="1"/>
    <col min="9993" max="10001" width="0" hidden="1" customWidth="1"/>
    <col min="10002" max="10004" width="8" customWidth="1"/>
    <col min="10005" max="10005" width="2.33203125" customWidth="1"/>
    <col min="10006" max="10007" width="8" customWidth="1"/>
    <col min="10233" max="10233" width="14.5546875" bestFit="1" customWidth="1"/>
    <col min="10234" max="10248" width="5" customWidth="1"/>
    <col min="10249" max="10257" width="0" hidden="1" customWidth="1"/>
    <col min="10258" max="10260" width="8" customWidth="1"/>
    <col min="10261" max="10261" width="2.33203125" customWidth="1"/>
    <col min="10262" max="10263" width="8" customWidth="1"/>
    <col min="10489" max="10489" width="14.5546875" bestFit="1" customWidth="1"/>
    <col min="10490" max="10504" width="5" customWidth="1"/>
    <col min="10505" max="10513" width="0" hidden="1" customWidth="1"/>
    <col min="10514" max="10516" width="8" customWidth="1"/>
    <col min="10517" max="10517" width="2.33203125" customWidth="1"/>
    <col min="10518" max="10519" width="8" customWidth="1"/>
    <col min="10745" max="10745" width="14.5546875" bestFit="1" customWidth="1"/>
    <col min="10746" max="10760" width="5" customWidth="1"/>
    <col min="10761" max="10769" width="0" hidden="1" customWidth="1"/>
    <col min="10770" max="10772" width="8" customWidth="1"/>
    <col min="10773" max="10773" width="2.33203125" customWidth="1"/>
    <col min="10774" max="10775" width="8" customWidth="1"/>
    <col min="11001" max="11001" width="14.5546875" bestFit="1" customWidth="1"/>
    <col min="11002" max="11016" width="5" customWidth="1"/>
    <col min="11017" max="11025" width="0" hidden="1" customWidth="1"/>
    <col min="11026" max="11028" width="8" customWidth="1"/>
    <col min="11029" max="11029" width="2.33203125" customWidth="1"/>
    <col min="11030" max="11031" width="8" customWidth="1"/>
    <col min="11257" max="11257" width="14.5546875" bestFit="1" customWidth="1"/>
    <col min="11258" max="11272" width="5" customWidth="1"/>
    <col min="11273" max="11281" width="0" hidden="1" customWidth="1"/>
    <col min="11282" max="11284" width="8" customWidth="1"/>
    <col min="11285" max="11285" width="2.33203125" customWidth="1"/>
    <col min="11286" max="11287" width="8" customWidth="1"/>
    <col min="11513" max="11513" width="14.5546875" bestFit="1" customWidth="1"/>
    <col min="11514" max="11528" width="5" customWidth="1"/>
    <col min="11529" max="11537" width="0" hidden="1" customWidth="1"/>
    <col min="11538" max="11540" width="8" customWidth="1"/>
    <col min="11541" max="11541" width="2.33203125" customWidth="1"/>
    <col min="11542" max="11543" width="8" customWidth="1"/>
    <col min="11769" max="11769" width="14.5546875" bestFit="1" customWidth="1"/>
    <col min="11770" max="11784" width="5" customWidth="1"/>
    <col min="11785" max="11793" width="0" hidden="1" customWidth="1"/>
    <col min="11794" max="11796" width="8" customWidth="1"/>
    <col min="11797" max="11797" width="2.33203125" customWidth="1"/>
    <col min="11798" max="11799" width="8" customWidth="1"/>
    <col min="12025" max="12025" width="14.5546875" bestFit="1" customWidth="1"/>
    <col min="12026" max="12040" width="5" customWidth="1"/>
    <col min="12041" max="12049" width="0" hidden="1" customWidth="1"/>
    <col min="12050" max="12052" width="8" customWidth="1"/>
    <col min="12053" max="12053" width="2.33203125" customWidth="1"/>
    <col min="12054" max="12055" width="8" customWidth="1"/>
    <col min="12281" max="12281" width="14.5546875" bestFit="1" customWidth="1"/>
    <col min="12282" max="12296" width="5" customWidth="1"/>
    <col min="12297" max="12305" width="0" hidden="1" customWidth="1"/>
    <col min="12306" max="12308" width="8" customWidth="1"/>
    <col min="12309" max="12309" width="2.33203125" customWidth="1"/>
    <col min="12310" max="12311" width="8" customWidth="1"/>
    <col min="12537" max="12537" width="14.5546875" bestFit="1" customWidth="1"/>
    <col min="12538" max="12552" width="5" customWidth="1"/>
    <col min="12553" max="12561" width="0" hidden="1" customWidth="1"/>
    <col min="12562" max="12564" width="8" customWidth="1"/>
    <col min="12565" max="12565" width="2.33203125" customWidth="1"/>
    <col min="12566" max="12567" width="8" customWidth="1"/>
    <col min="12793" max="12793" width="14.5546875" bestFit="1" customWidth="1"/>
    <col min="12794" max="12808" width="5" customWidth="1"/>
    <col min="12809" max="12817" width="0" hidden="1" customWidth="1"/>
    <col min="12818" max="12820" width="8" customWidth="1"/>
    <col min="12821" max="12821" width="2.33203125" customWidth="1"/>
    <col min="12822" max="12823" width="8" customWidth="1"/>
    <col min="13049" max="13049" width="14.5546875" bestFit="1" customWidth="1"/>
    <col min="13050" max="13064" width="5" customWidth="1"/>
    <col min="13065" max="13073" width="0" hidden="1" customWidth="1"/>
    <col min="13074" max="13076" width="8" customWidth="1"/>
    <col min="13077" max="13077" width="2.33203125" customWidth="1"/>
    <col min="13078" max="13079" width="8" customWidth="1"/>
    <col min="13305" max="13305" width="14.5546875" bestFit="1" customWidth="1"/>
    <col min="13306" max="13320" width="5" customWidth="1"/>
    <col min="13321" max="13329" width="0" hidden="1" customWidth="1"/>
    <col min="13330" max="13332" width="8" customWidth="1"/>
    <col min="13333" max="13333" width="2.33203125" customWidth="1"/>
    <col min="13334" max="13335" width="8" customWidth="1"/>
    <col min="13561" max="13561" width="14.5546875" bestFit="1" customWidth="1"/>
    <col min="13562" max="13576" width="5" customWidth="1"/>
    <col min="13577" max="13585" width="0" hidden="1" customWidth="1"/>
    <col min="13586" max="13588" width="8" customWidth="1"/>
    <col min="13589" max="13589" width="2.33203125" customWidth="1"/>
    <col min="13590" max="13591" width="8" customWidth="1"/>
    <col min="13817" max="13817" width="14.5546875" bestFit="1" customWidth="1"/>
    <col min="13818" max="13832" width="5" customWidth="1"/>
    <col min="13833" max="13841" width="0" hidden="1" customWidth="1"/>
    <col min="13842" max="13844" width="8" customWidth="1"/>
    <col min="13845" max="13845" width="2.33203125" customWidth="1"/>
    <col min="13846" max="13847" width="8" customWidth="1"/>
    <col min="14073" max="14073" width="14.5546875" bestFit="1" customWidth="1"/>
    <col min="14074" max="14088" width="5" customWidth="1"/>
    <col min="14089" max="14097" width="0" hidden="1" customWidth="1"/>
    <col min="14098" max="14100" width="8" customWidth="1"/>
    <col min="14101" max="14101" width="2.33203125" customWidth="1"/>
    <col min="14102" max="14103" width="8" customWidth="1"/>
    <col min="14329" max="14329" width="14.5546875" bestFit="1" customWidth="1"/>
    <col min="14330" max="14344" width="5" customWidth="1"/>
    <col min="14345" max="14353" width="0" hidden="1" customWidth="1"/>
    <col min="14354" max="14356" width="8" customWidth="1"/>
    <col min="14357" max="14357" width="2.33203125" customWidth="1"/>
    <col min="14358" max="14359" width="8" customWidth="1"/>
    <col min="14585" max="14585" width="14.5546875" bestFit="1" customWidth="1"/>
    <col min="14586" max="14600" width="5" customWidth="1"/>
    <col min="14601" max="14609" width="0" hidden="1" customWidth="1"/>
    <col min="14610" max="14612" width="8" customWidth="1"/>
    <col min="14613" max="14613" width="2.33203125" customWidth="1"/>
    <col min="14614" max="14615" width="8" customWidth="1"/>
    <col min="14841" max="14841" width="14.5546875" bestFit="1" customWidth="1"/>
    <col min="14842" max="14856" width="5" customWidth="1"/>
    <col min="14857" max="14865" width="0" hidden="1" customWidth="1"/>
    <col min="14866" max="14868" width="8" customWidth="1"/>
    <col min="14869" max="14869" width="2.33203125" customWidth="1"/>
    <col min="14870" max="14871" width="8" customWidth="1"/>
    <col min="15097" max="15097" width="14.5546875" bestFit="1" customWidth="1"/>
    <col min="15098" max="15112" width="5" customWidth="1"/>
    <col min="15113" max="15121" width="0" hidden="1" customWidth="1"/>
    <col min="15122" max="15124" width="8" customWidth="1"/>
    <col min="15125" max="15125" width="2.33203125" customWidth="1"/>
    <col min="15126" max="15127" width="8" customWidth="1"/>
    <col min="15353" max="15353" width="14.5546875" bestFit="1" customWidth="1"/>
    <col min="15354" max="15368" width="5" customWidth="1"/>
    <col min="15369" max="15377" width="0" hidden="1" customWidth="1"/>
    <col min="15378" max="15380" width="8" customWidth="1"/>
    <col min="15381" max="15381" width="2.33203125" customWidth="1"/>
    <col min="15382" max="15383" width="8" customWidth="1"/>
    <col min="15609" max="15609" width="14.5546875" bestFit="1" customWidth="1"/>
    <col min="15610" max="15624" width="5" customWidth="1"/>
    <col min="15625" max="15633" width="0" hidden="1" customWidth="1"/>
    <col min="15634" max="15636" width="8" customWidth="1"/>
    <col min="15637" max="15637" width="2.33203125" customWidth="1"/>
    <col min="15638" max="15639" width="8" customWidth="1"/>
    <col min="15865" max="15865" width="14.5546875" bestFit="1" customWidth="1"/>
    <col min="15866" max="15880" width="5" customWidth="1"/>
    <col min="15881" max="15889" width="0" hidden="1" customWidth="1"/>
    <col min="15890" max="15892" width="8" customWidth="1"/>
    <col min="15893" max="15893" width="2.33203125" customWidth="1"/>
    <col min="15894" max="15895" width="8" customWidth="1"/>
    <col min="16121" max="16121" width="14.5546875" bestFit="1" customWidth="1"/>
    <col min="16122" max="16136" width="5" customWidth="1"/>
    <col min="16137" max="16145" width="0" hidden="1" customWidth="1"/>
    <col min="16146" max="16148" width="8" customWidth="1"/>
    <col min="16149" max="16149" width="2.33203125" customWidth="1"/>
    <col min="16150" max="16151" width="8" customWidth="1"/>
  </cols>
  <sheetData>
    <row r="1" spans="1:23" x14ac:dyDescent="0.3">
      <c r="A1" s="195" t="s">
        <v>59</v>
      </c>
      <c r="B1" s="196"/>
      <c r="C1" s="199" t="s">
        <v>0</v>
      </c>
      <c r="D1" s="200"/>
      <c r="E1" s="201"/>
      <c r="F1" s="199" t="s">
        <v>1</v>
      </c>
      <c r="G1" s="200"/>
      <c r="H1" s="201"/>
      <c r="I1" s="199" t="s">
        <v>2</v>
      </c>
      <c r="J1" s="200"/>
      <c r="K1" s="201"/>
      <c r="L1" s="199" t="s">
        <v>3</v>
      </c>
      <c r="M1" s="200"/>
      <c r="N1" s="201"/>
      <c r="O1" s="199" t="s">
        <v>4</v>
      </c>
      <c r="P1" s="200"/>
      <c r="Q1" s="201"/>
      <c r="R1" s="202" t="s">
        <v>5</v>
      </c>
      <c r="S1" s="200" t="s">
        <v>6</v>
      </c>
      <c r="T1" s="200" t="s">
        <v>7</v>
      </c>
      <c r="U1" s="200"/>
      <c r="V1" s="200"/>
      <c r="W1" s="201"/>
    </row>
    <row r="2" spans="1:23" ht="15" thickBot="1" x14ac:dyDescent="0.35">
      <c r="A2" s="197"/>
      <c r="B2" s="198"/>
      <c r="C2" s="206" t="str">
        <f>B3</f>
        <v>Brušperk A</v>
      </c>
      <c r="D2" s="204"/>
      <c r="E2" s="205"/>
      <c r="F2" s="206" t="str">
        <f>B4</f>
        <v>St.město A</v>
      </c>
      <c r="G2" s="204"/>
      <c r="H2" s="205"/>
      <c r="I2" s="206" t="str">
        <f>B5</f>
        <v>Hnojník A</v>
      </c>
      <c r="J2" s="204"/>
      <c r="K2" s="205"/>
      <c r="L2" s="206" t="str">
        <f>B6</f>
        <v>Kozlovice A</v>
      </c>
      <c r="M2" s="204"/>
      <c r="N2" s="205"/>
      <c r="O2" s="206" t="str">
        <f>B7</f>
        <v>Metylovice A</v>
      </c>
      <c r="P2" s="204"/>
      <c r="Q2" s="205"/>
      <c r="R2" s="203"/>
      <c r="S2" s="204"/>
      <c r="T2" s="204"/>
      <c r="U2" s="204"/>
      <c r="V2" s="204"/>
      <c r="W2" s="205"/>
    </row>
    <row r="3" spans="1:23" ht="21" x14ac:dyDescent="0.3">
      <c r="A3" s="5" t="s">
        <v>0</v>
      </c>
      <c r="B3" s="6" t="s">
        <v>10</v>
      </c>
      <c r="C3" s="40"/>
      <c r="D3" s="41"/>
      <c r="E3" s="42"/>
      <c r="F3" s="10">
        <v>18</v>
      </c>
      <c r="G3" s="11" t="s">
        <v>8</v>
      </c>
      <c r="H3" s="12">
        <v>8</v>
      </c>
      <c r="I3" s="10">
        <v>13</v>
      </c>
      <c r="J3" s="11" t="s">
        <v>8</v>
      </c>
      <c r="K3" s="12">
        <v>5</v>
      </c>
      <c r="L3" s="10">
        <v>9</v>
      </c>
      <c r="M3" s="11" t="s">
        <v>8</v>
      </c>
      <c r="N3" s="12">
        <v>8</v>
      </c>
      <c r="O3" s="10">
        <v>22</v>
      </c>
      <c r="P3" s="11" t="s">
        <v>8</v>
      </c>
      <c r="Q3" s="12">
        <v>2</v>
      </c>
      <c r="R3" s="13">
        <f>SUM(IF(C3&gt;E3,1,0),IF(F3&gt;H3,1,0),IF(I3&gt;K3,1,0),IF(L3&gt;N3,1,0),IF(O3&gt;Q3,1,0))</f>
        <v>4</v>
      </c>
      <c r="S3" s="48">
        <v>1</v>
      </c>
      <c r="T3" s="11">
        <f>C3+F3+I3+L3+O3</f>
        <v>62</v>
      </c>
      <c r="U3" s="11" t="s">
        <v>8</v>
      </c>
      <c r="V3" s="11">
        <f>H3+K3+N3+Q3+E3</f>
        <v>23</v>
      </c>
      <c r="W3" s="12">
        <f>T3/V3</f>
        <v>2.6956521739130435</v>
      </c>
    </row>
    <row r="4" spans="1:23" ht="21" x14ac:dyDescent="0.3">
      <c r="A4" s="15" t="s">
        <v>1</v>
      </c>
      <c r="B4" s="16" t="s">
        <v>11</v>
      </c>
      <c r="C4" s="17">
        <f>H3</f>
        <v>8</v>
      </c>
      <c r="D4" s="18" t="s">
        <v>8</v>
      </c>
      <c r="E4" s="19">
        <f>F3</f>
        <v>18</v>
      </c>
      <c r="F4" s="43"/>
      <c r="G4" s="44"/>
      <c r="H4" s="45"/>
      <c r="I4" s="23">
        <v>10</v>
      </c>
      <c r="J4" s="24" t="s">
        <v>8</v>
      </c>
      <c r="K4" s="25">
        <v>17</v>
      </c>
      <c r="L4" s="23">
        <v>4</v>
      </c>
      <c r="M4" s="24" t="s">
        <v>8</v>
      </c>
      <c r="N4" s="25">
        <v>25</v>
      </c>
      <c r="O4" s="23">
        <v>14</v>
      </c>
      <c r="P4" s="24" t="s">
        <v>8</v>
      </c>
      <c r="Q4" s="25">
        <v>13</v>
      </c>
      <c r="R4" s="26">
        <f t="shared" ref="R4:R7" si="0">SUM(IF(C4&gt;E4,1,0),IF(F4&gt;H4,1,0),IF(I4&gt;K4,1,0),IF(L4&gt;N4,1,0),IF(O4&gt;Q4,1,0))</f>
        <v>1</v>
      </c>
      <c r="S4" s="52">
        <v>4</v>
      </c>
      <c r="T4" s="24">
        <f t="shared" ref="T4:T7" si="1">C4+F4+I4+L4+O4</f>
        <v>36</v>
      </c>
      <c r="U4" s="24" t="s">
        <v>8</v>
      </c>
      <c r="V4" s="24">
        <f t="shared" ref="V4:V7" si="2">H4+K4+N4+Q4+E4</f>
        <v>73</v>
      </c>
      <c r="W4" s="25">
        <f t="shared" ref="W4:W7" si="3">T4/V4</f>
        <v>0.49315068493150682</v>
      </c>
    </row>
    <row r="5" spans="1:23" ht="21" x14ac:dyDescent="0.3">
      <c r="A5" s="15" t="s">
        <v>2</v>
      </c>
      <c r="B5" s="16" t="s">
        <v>12</v>
      </c>
      <c r="C5" s="17">
        <f>K3</f>
        <v>5</v>
      </c>
      <c r="D5" s="18" t="s">
        <v>8</v>
      </c>
      <c r="E5" s="19">
        <f>I3</f>
        <v>13</v>
      </c>
      <c r="F5" s="17">
        <f>K4</f>
        <v>17</v>
      </c>
      <c r="G5" s="18" t="s">
        <v>8</v>
      </c>
      <c r="H5" s="19">
        <f>I4</f>
        <v>10</v>
      </c>
      <c r="I5" s="43"/>
      <c r="J5" s="44"/>
      <c r="K5" s="45"/>
      <c r="L5" s="23">
        <v>11</v>
      </c>
      <c r="M5" s="24" t="s">
        <v>8</v>
      </c>
      <c r="N5" s="25">
        <v>8</v>
      </c>
      <c r="O5" s="23">
        <v>16</v>
      </c>
      <c r="P5" s="24" t="s">
        <v>8</v>
      </c>
      <c r="Q5" s="25">
        <v>5</v>
      </c>
      <c r="R5" s="26">
        <f t="shared" si="0"/>
        <v>3</v>
      </c>
      <c r="S5" s="52">
        <v>2</v>
      </c>
      <c r="T5" s="24">
        <f t="shared" si="1"/>
        <v>49</v>
      </c>
      <c r="U5" s="24" t="s">
        <v>8</v>
      </c>
      <c r="V5" s="24">
        <f t="shared" si="2"/>
        <v>36</v>
      </c>
      <c r="W5" s="25">
        <f t="shared" si="3"/>
        <v>1.3611111111111112</v>
      </c>
    </row>
    <row r="6" spans="1:23" ht="21" x14ac:dyDescent="0.3">
      <c r="A6" s="15" t="s">
        <v>3</v>
      </c>
      <c r="B6" s="16" t="s">
        <v>13</v>
      </c>
      <c r="C6" s="17">
        <f>N3</f>
        <v>8</v>
      </c>
      <c r="D6" s="18" t="s">
        <v>8</v>
      </c>
      <c r="E6" s="19">
        <f>L3</f>
        <v>9</v>
      </c>
      <c r="F6" s="17">
        <f>N4</f>
        <v>25</v>
      </c>
      <c r="G6" s="18" t="s">
        <v>8</v>
      </c>
      <c r="H6" s="19">
        <f>L4</f>
        <v>4</v>
      </c>
      <c r="I6" s="17">
        <f>N5</f>
        <v>8</v>
      </c>
      <c r="J6" s="18" t="s">
        <v>8</v>
      </c>
      <c r="K6" s="19">
        <f>L5</f>
        <v>11</v>
      </c>
      <c r="L6" s="43"/>
      <c r="M6" s="44"/>
      <c r="N6" s="45"/>
      <c r="O6" s="23">
        <v>8</v>
      </c>
      <c r="P6" s="24" t="s">
        <v>8</v>
      </c>
      <c r="Q6" s="25">
        <v>6</v>
      </c>
      <c r="R6" s="26">
        <f t="shared" si="0"/>
        <v>2</v>
      </c>
      <c r="S6" s="52">
        <v>3</v>
      </c>
      <c r="T6" s="24">
        <f t="shared" si="1"/>
        <v>49</v>
      </c>
      <c r="U6" s="24" t="s">
        <v>8</v>
      </c>
      <c r="V6" s="24">
        <f t="shared" si="2"/>
        <v>30</v>
      </c>
      <c r="W6" s="25">
        <f t="shared" si="3"/>
        <v>1.6333333333333333</v>
      </c>
    </row>
    <row r="7" spans="1:23" ht="21.6" thickBot="1" x14ac:dyDescent="0.35">
      <c r="A7" s="4" t="s">
        <v>4</v>
      </c>
      <c r="B7" s="16" t="s">
        <v>14</v>
      </c>
      <c r="C7" s="29">
        <f>Q3</f>
        <v>2</v>
      </c>
      <c r="D7" s="30" t="s">
        <v>8</v>
      </c>
      <c r="E7" s="31">
        <f>O3</f>
        <v>22</v>
      </c>
      <c r="F7" s="29">
        <f>Q4</f>
        <v>13</v>
      </c>
      <c r="G7" s="30" t="s">
        <v>8</v>
      </c>
      <c r="H7" s="31">
        <f>O4</f>
        <v>14</v>
      </c>
      <c r="I7" s="29">
        <f>Q5</f>
        <v>5</v>
      </c>
      <c r="J7" s="30" t="s">
        <v>8</v>
      </c>
      <c r="K7" s="31">
        <f>O5</f>
        <v>16</v>
      </c>
      <c r="L7" s="29">
        <f>Q6</f>
        <v>6</v>
      </c>
      <c r="M7" s="30" t="s">
        <v>8</v>
      </c>
      <c r="N7" s="31">
        <f>O6</f>
        <v>8</v>
      </c>
      <c r="O7" s="77"/>
      <c r="P7" s="78"/>
      <c r="Q7" s="79"/>
      <c r="R7" s="35">
        <f t="shared" si="0"/>
        <v>0</v>
      </c>
      <c r="S7" s="55">
        <v>5</v>
      </c>
      <c r="T7" s="37">
        <f t="shared" si="1"/>
        <v>26</v>
      </c>
      <c r="U7" s="37" t="s">
        <v>8</v>
      </c>
      <c r="V7" s="37">
        <f t="shared" si="2"/>
        <v>60</v>
      </c>
      <c r="W7" s="38">
        <f t="shared" si="3"/>
        <v>0.43333333333333335</v>
      </c>
    </row>
    <row r="8" spans="1:23" ht="15" thickBot="1" x14ac:dyDescent="0.35">
      <c r="B8" s="39"/>
    </row>
    <row r="9" spans="1:23" x14ac:dyDescent="0.3">
      <c r="A9" s="195" t="s">
        <v>60</v>
      </c>
      <c r="B9" s="196"/>
      <c r="C9" s="199" t="s">
        <v>0</v>
      </c>
      <c r="D9" s="200"/>
      <c r="E9" s="201"/>
      <c r="F9" s="199" t="s">
        <v>1</v>
      </c>
      <c r="G9" s="200"/>
      <c r="H9" s="201"/>
      <c r="I9" s="199" t="s">
        <v>2</v>
      </c>
      <c r="J9" s="200"/>
      <c r="K9" s="201"/>
      <c r="L9" s="199" t="s">
        <v>3</v>
      </c>
      <c r="M9" s="200"/>
      <c r="N9" s="201"/>
      <c r="O9" s="199" t="s">
        <v>4</v>
      </c>
      <c r="P9" s="200"/>
      <c r="Q9" s="201"/>
      <c r="R9" s="202" t="s">
        <v>5</v>
      </c>
      <c r="S9" s="200" t="s">
        <v>6</v>
      </c>
      <c r="T9" s="200" t="s">
        <v>7</v>
      </c>
      <c r="U9" s="200"/>
      <c r="V9" s="200"/>
      <c r="W9" s="201"/>
    </row>
    <row r="10" spans="1:23" ht="15" thickBot="1" x14ac:dyDescent="0.35">
      <c r="A10" s="197"/>
      <c r="B10" s="198"/>
      <c r="C10" s="206" t="str">
        <f>B11</f>
        <v>Brušperk B</v>
      </c>
      <c r="D10" s="204"/>
      <c r="E10" s="205"/>
      <c r="F10" s="206" t="str">
        <f>B12</f>
        <v>St. Město B</v>
      </c>
      <c r="G10" s="204"/>
      <c r="H10" s="205"/>
      <c r="I10" s="206" t="str">
        <f>B13</f>
        <v>Hnojník B</v>
      </c>
      <c r="J10" s="204"/>
      <c r="K10" s="205"/>
      <c r="L10" s="206" t="str">
        <f>B14</f>
        <v>Kozlovice B</v>
      </c>
      <c r="M10" s="204"/>
      <c r="N10" s="205"/>
      <c r="O10" s="206" t="str">
        <f>B15</f>
        <v>Raškovice A</v>
      </c>
      <c r="P10" s="204"/>
      <c r="Q10" s="205"/>
      <c r="R10" s="203"/>
      <c r="S10" s="204"/>
      <c r="T10" s="204"/>
      <c r="U10" s="204"/>
      <c r="V10" s="204"/>
      <c r="W10" s="205"/>
    </row>
    <row r="11" spans="1:23" ht="21" x14ac:dyDescent="0.3">
      <c r="A11" s="5" t="s">
        <v>0</v>
      </c>
      <c r="B11" s="6" t="s">
        <v>15</v>
      </c>
      <c r="C11" s="40"/>
      <c r="D11" s="41"/>
      <c r="E11" s="42"/>
      <c r="F11" s="10">
        <v>14</v>
      </c>
      <c r="G11" s="11" t="s">
        <v>8</v>
      </c>
      <c r="H11" s="12">
        <v>8</v>
      </c>
      <c r="I11" s="10">
        <v>7</v>
      </c>
      <c r="J11" s="11" t="s">
        <v>8</v>
      </c>
      <c r="K11" s="12">
        <v>11</v>
      </c>
      <c r="L11" s="10">
        <v>2</v>
      </c>
      <c r="M11" s="11" t="s">
        <v>8</v>
      </c>
      <c r="N11" s="12">
        <v>22</v>
      </c>
      <c r="O11" s="10">
        <v>11</v>
      </c>
      <c r="P11" s="11" t="s">
        <v>8</v>
      </c>
      <c r="Q11" s="12">
        <v>9</v>
      </c>
      <c r="R11" s="13">
        <f>SUM(IF(C11&gt;E11,1,0),IF(F11&gt;H11,1,0),IF(I11&gt;K11,1,0),IF(L11&gt;N11,1,0),IF(O11&gt;Q11,1,0))</f>
        <v>2</v>
      </c>
      <c r="S11" s="48">
        <v>3</v>
      </c>
      <c r="T11" s="11">
        <f>C11+F11+I11+L11+O11</f>
        <v>34</v>
      </c>
      <c r="U11" s="11" t="s">
        <v>8</v>
      </c>
      <c r="V11" s="11">
        <f>H11+K11+N11+Q11+E11</f>
        <v>50</v>
      </c>
      <c r="W11" s="12">
        <f>T11/V11</f>
        <v>0.68</v>
      </c>
    </row>
    <row r="12" spans="1:23" ht="21" x14ac:dyDescent="0.3">
      <c r="A12" s="15" t="s">
        <v>1</v>
      </c>
      <c r="B12" s="16" t="s">
        <v>16</v>
      </c>
      <c r="C12" s="17">
        <f>H11</f>
        <v>8</v>
      </c>
      <c r="D12" s="18" t="s">
        <v>8</v>
      </c>
      <c r="E12" s="19">
        <f>F11</f>
        <v>14</v>
      </c>
      <c r="F12" s="43"/>
      <c r="G12" s="44"/>
      <c r="H12" s="45"/>
      <c r="I12" s="23">
        <v>11</v>
      </c>
      <c r="J12" s="24" t="s">
        <v>8</v>
      </c>
      <c r="K12" s="25">
        <v>14</v>
      </c>
      <c r="L12" s="23">
        <v>0</v>
      </c>
      <c r="M12" s="24" t="s">
        <v>8</v>
      </c>
      <c r="N12" s="25">
        <v>21</v>
      </c>
      <c r="O12" s="23">
        <v>7</v>
      </c>
      <c r="P12" s="24" t="s">
        <v>8</v>
      </c>
      <c r="Q12" s="25">
        <v>16</v>
      </c>
      <c r="R12" s="26">
        <f>SUM(IF(C12&gt;E12,1,0),IF(F12&gt;H12,1,0),IF(I12&gt;K12,1,0),IF(L12&gt;N12,1,0),IF(O12&gt;Q12,1,0))</f>
        <v>0</v>
      </c>
      <c r="S12" s="52">
        <v>5</v>
      </c>
      <c r="T12" s="24">
        <f>C12+F12+I12+L12+O12</f>
        <v>26</v>
      </c>
      <c r="U12" s="24" t="s">
        <v>8</v>
      </c>
      <c r="V12" s="24">
        <f>H12+K12+N12+Q12+E12</f>
        <v>65</v>
      </c>
      <c r="W12" s="25">
        <f>T12/V12</f>
        <v>0.4</v>
      </c>
    </row>
    <row r="13" spans="1:23" ht="21" x14ac:dyDescent="0.3">
      <c r="A13" s="15" t="s">
        <v>2</v>
      </c>
      <c r="B13" s="16" t="s">
        <v>17</v>
      </c>
      <c r="C13" s="17">
        <f>K11</f>
        <v>11</v>
      </c>
      <c r="D13" s="18" t="s">
        <v>8</v>
      </c>
      <c r="E13" s="19">
        <f>I11</f>
        <v>7</v>
      </c>
      <c r="F13" s="17">
        <f>K12</f>
        <v>14</v>
      </c>
      <c r="G13" s="18" t="s">
        <v>8</v>
      </c>
      <c r="H13" s="19">
        <f>I12</f>
        <v>11</v>
      </c>
      <c r="I13" s="43"/>
      <c r="J13" s="44"/>
      <c r="K13" s="45"/>
      <c r="L13" s="23">
        <v>2</v>
      </c>
      <c r="M13" s="24" t="s">
        <v>8</v>
      </c>
      <c r="N13" s="25">
        <v>23</v>
      </c>
      <c r="O13" s="23">
        <v>6</v>
      </c>
      <c r="P13" s="24" t="s">
        <v>8</v>
      </c>
      <c r="Q13" s="25">
        <v>12</v>
      </c>
      <c r="R13" s="26">
        <f>SUM(IF(C13&gt;E13,1,0),IF(F13&gt;H13,1,0),IF(I13&gt;K13,1,0),IF(L13&gt;N13,1,0),IF(O13&gt;Q13,1,0))</f>
        <v>2</v>
      </c>
      <c r="S13" s="52">
        <v>4</v>
      </c>
      <c r="T13" s="24">
        <f>C13+F13+I13+L13+O13</f>
        <v>33</v>
      </c>
      <c r="U13" s="24" t="s">
        <v>8</v>
      </c>
      <c r="V13" s="24">
        <f>H13+K13+N13+Q13+E13</f>
        <v>53</v>
      </c>
      <c r="W13" s="25">
        <f>T13/V13</f>
        <v>0.62264150943396224</v>
      </c>
    </row>
    <row r="14" spans="1:23" ht="21" x14ac:dyDescent="0.3">
      <c r="A14" s="15" t="s">
        <v>3</v>
      </c>
      <c r="B14" s="16" t="s">
        <v>18</v>
      </c>
      <c r="C14" s="17">
        <f>N11</f>
        <v>22</v>
      </c>
      <c r="D14" s="18" t="s">
        <v>8</v>
      </c>
      <c r="E14" s="19">
        <f>L11</f>
        <v>2</v>
      </c>
      <c r="F14" s="17">
        <f>N12</f>
        <v>21</v>
      </c>
      <c r="G14" s="18" t="s">
        <v>8</v>
      </c>
      <c r="H14" s="19">
        <f>L12</f>
        <v>0</v>
      </c>
      <c r="I14" s="17">
        <f>N13</f>
        <v>23</v>
      </c>
      <c r="J14" s="18" t="s">
        <v>8</v>
      </c>
      <c r="K14" s="19">
        <f>L13</f>
        <v>2</v>
      </c>
      <c r="L14" s="43"/>
      <c r="M14" s="44"/>
      <c r="N14" s="45"/>
      <c r="O14" s="23">
        <v>12</v>
      </c>
      <c r="P14" s="24" t="s">
        <v>8</v>
      </c>
      <c r="Q14" s="25">
        <v>3</v>
      </c>
      <c r="R14" s="26">
        <f>SUM(IF(C14&gt;E14,1,0),IF(F14&gt;H14,1,0),IF(I14&gt;K14,1,0),IF(L14&gt;N14,1,0),IF(O14&gt;Q14,1,0))</f>
        <v>4</v>
      </c>
      <c r="S14" s="52">
        <v>1</v>
      </c>
      <c r="T14" s="24">
        <f>C14+F14+I14+L14+O14</f>
        <v>78</v>
      </c>
      <c r="U14" s="24" t="s">
        <v>8</v>
      </c>
      <c r="V14" s="24">
        <f>H14+K14+N14+Q14+E14</f>
        <v>7</v>
      </c>
      <c r="W14" s="25">
        <f>T14/V14</f>
        <v>11.142857142857142</v>
      </c>
    </row>
    <row r="15" spans="1:23" ht="21.6" thickBot="1" x14ac:dyDescent="0.35">
      <c r="A15" s="4" t="s">
        <v>4</v>
      </c>
      <c r="B15" s="16" t="s">
        <v>19</v>
      </c>
      <c r="C15" s="29">
        <f>Q11</f>
        <v>9</v>
      </c>
      <c r="D15" s="30" t="s">
        <v>8</v>
      </c>
      <c r="E15" s="31">
        <f>O11</f>
        <v>11</v>
      </c>
      <c r="F15" s="29">
        <f>Q12</f>
        <v>16</v>
      </c>
      <c r="G15" s="30" t="s">
        <v>8</v>
      </c>
      <c r="H15" s="31">
        <f>O12</f>
        <v>7</v>
      </c>
      <c r="I15" s="29">
        <f>Q13</f>
        <v>12</v>
      </c>
      <c r="J15" s="30" t="s">
        <v>8</v>
      </c>
      <c r="K15" s="31">
        <f>O13</f>
        <v>6</v>
      </c>
      <c r="L15" s="29">
        <f>Q14</f>
        <v>3</v>
      </c>
      <c r="M15" s="30" t="s">
        <v>8</v>
      </c>
      <c r="N15" s="31">
        <f>O14</f>
        <v>12</v>
      </c>
      <c r="O15" s="77"/>
      <c r="P15" s="78"/>
      <c r="Q15" s="79"/>
      <c r="R15" s="35">
        <f>SUM(IF(C15&gt;E15,1,0),IF(F15&gt;H15,1,0),IF(I15&gt;K15,1,0),IF(L15&gt;N15,1,0),IF(O15&gt;Q15,1,0))</f>
        <v>2</v>
      </c>
      <c r="S15" s="55">
        <v>2</v>
      </c>
      <c r="T15" s="37">
        <f>C15+F15+I15+L15+O15</f>
        <v>40</v>
      </c>
      <c r="U15" s="37" t="s">
        <v>8</v>
      </c>
      <c r="V15" s="37">
        <f>H15+K15+N15+Q15+E15</f>
        <v>36</v>
      </c>
      <c r="W15" s="38">
        <f>T15/V15</f>
        <v>1.1111111111111112</v>
      </c>
    </row>
    <row r="16" spans="1:23" ht="15" thickBot="1" x14ac:dyDescent="0.35"/>
    <row r="17" spans="1:23" x14ac:dyDescent="0.3">
      <c r="A17" s="195" t="s">
        <v>61</v>
      </c>
      <c r="B17" s="196"/>
      <c r="C17" s="199" t="s">
        <v>0</v>
      </c>
      <c r="D17" s="200"/>
      <c r="E17" s="201"/>
      <c r="F17" s="199" t="s">
        <v>1</v>
      </c>
      <c r="G17" s="200"/>
      <c r="H17" s="201"/>
      <c r="I17" s="199" t="s">
        <v>2</v>
      </c>
      <c r="J17" s="200"/>
      <c r="K17" s="201"/>
      <c r="L17" s="199" t="s">
        <v>3</v>
      </c>
      <c r="M17" s="200"/>
      <c r="N17" s="201"/>
      <c r="O17" s="199" t="s">
        <v>4</v>
      </c>
      <c r="P17" s="200"/>
      <c r="Q17" s="201"/>
      <c r="R17" s="202" t="s">
        <v>5</v>
      </c>
      <c r="S17" s="200" t="s">
        <v>6</v>
      </c>
      <c r="T17" s="200" t="s">
        <v>7</v>
      </c>
      <c r="U17" s="200"/>
      <c r="V17" s="200"/>
      <c r="W17" s="201"/>
    </row>
    <row r="18" spans="1:23" ht="15" thickBot="1" x14ac:dyDescent="0.35">
      <c r="A18" s="197"/>
      <c r="B18" s="198"/>
      <c r="C18" s="206" t="str">
        <f>B19</f>
        <v>Polanka A</v>
      </c>
      <c r="D18" s="204"/>
      <c r="E18" s="205"/>
      <c r="F18" s="206" t="str">
        <f>B20</f>
        <v>7.ZŠ A</v>
      </c>
      <c r="G18" s="204"/>
      <c r="H18" s="205"/>
      <c r="I18" s="206" t="str">
        <f>B21</f>
        <v>Baška A</v>
      </c>
      <c r="J18" s="204"/>
      <c r="K18" s="205"/>
      <c r="L18" s="206" t="str">
        <f>B22</f>
        <v>Sviadnov A</v>
      </c>
      <c r="M18" s="204"/>
      <c r="N18" s="205"/>
      <c r="O18" s="206" t="str">
        <f>B23</f>
        <v>Sedliště A</v>
      </c>
      <c r="P18" s="204"/>
      <c r="Q18" s="205"/>
      <c r="R18" s="203"/>
      <c r="S18" s="204"/>
      <c r="T18" s="204"/>
      <c r="U18" s="204"/>
      <c r="V18" s="204"/>
      <c r="W18" s="205"/>
    </row>
    <row r="19" spans="1:23" ht="21" x14ac:dyDescent="0.3">
      <c r="A19" s="5" t="s">
        <v>0</v>
      </c>
      <c r="B19" s="6" t="s">
        <v>20</v>
      </c>
      <c r="C19" s="40"/>
      <c r="D19" s="41"/>
      <c r="E19" s="42"/>
      <c r="F19" s="10">
        <v>18</v>
      </c>
      <c r="G19" s="11" t="s">
        <v>8</v>
      </c>
      <c r="H19" s="12">
        <v>8</v>
      </c>
      <c r="I19" s="10">
        <v>7</v>
      </c>
      <c r="J19" s="11" t="s">
        <v>8</v>
      </c>
      <c r="K19" s="12">
        <v>10</v>
      </c>
      <c r="L19" s="10">
        <v>12</v>
      </c>
      <c r="M19" s="11" t="s">
        <v>8</v>
      </c>
      <c r="N19" s="12">
        <v>6</v>
      </c>
      <c r="O19" s="10">
        <v>22</v>
      </c>
      <c r="P19" s="11" t="s">
        <v>8</v>
      </c>
      <c r="Q19" s="12">
        <v>2</v>
      </c>
      <c r="R19" s="13">
        <f>SUM(IF(C19&gt;E19,1,0),IF(F19&gt;H19,1,0),IF(I19&gt;K19,1,0),IF(L19&gt;N19,1,0),IF(O19&gt;Q19,1,0))</f>
        <v>3</v>
      </c>
      <c r="S19" s="48">
        <v>1</v>
      </c>
      <c r="T19" s="11">
        <f>C19+F19+I19+L19+O19</f>
        <v>59</v>
      </c>
      <c r="U19" s="11" t="s">
        <v>8</v>
      </c>
      <c r="V19" s="11">
        <f>H19+K19+N19+Q19+E19</f>
        <v>26</v>
      </c>
      <c r="W19" s="12">
        <f>T19/V19</f>
        <v>2.2692307692307692</v>
      </c>
    </row>
    <row r="20" spans="1:23" ht="21" x14ac:dyDescent="0.3">
      <c r="A20" s="15" t="s">
        <v>1</v>
      </c>
      <c r="B20" s="16" t="s">
        <v>21</v>
      </c>
      <c r="C20" s="17">
        <f>H19</f>
        <v>8</v>
      </c>
      <c r="D20" s="18" t="s">
        <v>8</v>
      </c>
      <c r="E20" s="19">
        <f>F19</f>
        <v>18</v>
      </c>
      <c r="F20" s="43"/>
      <c r="G20" s="44"/>
      <c r="H20" s="45"/>
      <c r="I20" s="23">
        <v>8</v>
      </c>
      <c r="J20" s="24" t="s">
        <v>8</v>
      </c>
      <c r="K20" s="25">
        <v>5</v>
      </c>
      <c r="L20" s="23">
        <v>13</v>
      </c>
      <c r="M20" s="24" t="s">
        <v>8</v>
      </c>
      <c r="N20" s="25">
        <v>5</v>
      </c>
      <c r="O20" s="23">
        <v>14</v>
      </c>
      <c r="P20" s="24" t="s">
        <v>8</v>
      </c>
      <c r="Q20" s="25">
        <v>13</v>
      </c>
      <c r="R20" s="26">
        <f>SUM(IF(C20&gt;E20,1,0),IF(F20&gt;H20,1,0),IF(I20&gt;K20,1,0),IF(L20&gt;N20,1,0),IF(O20&gt;Q20,1,0))</f>
        <v>3</v>
      </c>
      <c r="S20" s="52">
        <v>3</v>
      </c>
      <c r="T20" s="24">
        <f>C20+F20+I20+L20+O20</f>
        <v>43</v>
      </c>
      <c r="U20" s="24" t="s">
        <v>8</v>
      </c>
      <c r="V20" s="24">
        <f>H20+K20+N20+Q20+E20</f>
        <v>41</v>
      </c>
      <c r="W20" s="25">
        <f>T20/V20</f>
        <v>1.0487804878048781</v>
      </c>
    </row>
    <row r="21" spans="1:23" ht="21" x14ac:dyDescent="0.3">
      <c r="A21" s="15" t="s">
        <v>2</v>
      </c>
      <c r="B21" s="16" t="s">
        <v>22</v>
      </c>
      <c r="C21" s="17">
        <f>K19</f>
        <v>10</v>
      </c>
      <c r="D21" s="18" t="s">
        <v>8</v>
      </c>
      <c r="E21" s="19">
        <f>I19</f>
        <v>7</v>
      </c>
      <c r="F21" s="17">
        <f>K20</f>
        <v>5</v>
      </c>
      <c r="G21" s="18" t="s">
        <v>8</v>
      </c>
      <c r="H21" s="19">
        <f>I20</f>
        <v>8</v>
      </c>
      <c r="I21" s="43"/>
      <c r="J21" s="44"/>
      <c r="K21" s="45"/>
      <c r="L21" s="23">
        <v>11</v>
      </c>
      <c r="M21" s="24" t="s">
        <v>8</v>
      </c>
      <c r="N21" s="25">
        <v>8</v>
      </c>
      <c r="O21" s="23">
        <v>16</v>
      </c>
      <c r="P21" s="24" t="s">
        <v>8</v>
      </c>
      <c r="Q21" s="25">
        <v>5</v>
      </c>
      <c r="R21" s="26">
        <f>SUM(IF(C21&gt;E21,1,0),IF(F21&gt;H21,1,0),IF(I21&gt;K21,1,0),IF(L21&gt;N21,1,0),IF(O21&gt;Q21,1,0))</f>
        <v>3</v>
      </c>
      <c r="S21" s="52">
        <v>2</v>
      </c>
      <c r="T21" s="24">
        <f>C21+F21+I21+L21+O21</f>
        <v>42</v>
      </c>
      <c r="U21" s="24" t="s">
        <v>8</v>
      </c>
      <c r="V21" s="24">
        <f>H21+K21+N21+Q21+E21</f>
        <v>28</v>
      </c>
      <c r="W21" s="25">
        <f>T21/V21</f>
        <v>1.5</v>
      </c>
    </row>
    <row r="22" spans="1:23" ht="21" x14ac:dyDescent="0.3">
      <c r="A22" s="15" t="s">
        <v>3</v>
      </c>
      <c r="B22" s="16" t="s">
        <v>23</v>
      </c>
      <c r="C22" s="17">
        <f>N19</f>
        <v>6</v>
      </c>
      <c r="D22" s="18" t="s">
        <v>8</v>
      </c>
      <c r="E22" s="19">
        <f>L19</f>
        <v>12</v>
      </c>
      <c r="F22" s="17">
        <f>N20</f>
        <v>5</v>
      </c>
      <c r="G22" s="18" t="s">
        <v>8</v>
      </c>
      <c r="H22" s="19">
        <f>L20</f>
        <v>13</v>
      </c>
      <c r="I22" s="17">
        <f>N21</f>
        <v>8</v>
      </c>
      <c r="J22" s="18" t="s">
        <v>8</v>
      </c>
      <c r="K22" s="19">
        <f>L21</f>
        <v>11</v>
      </c>
      <c r="L22" s="43"/>
      <c r="M22" s="44"/>
      <c r="N22" s="45"/>
      <c r="O22" s="23">
        <v>10</v>
      </c>
      <c r="P22" s="24" t="s">
        <v>8</v>
      </c>
      <c r="Q22" s="25">
        <v>9</v>
      </c>
      <c r="R22" s="26">
        <f>SUM(IF(C22&gt;E22,1,0),IF(F22&gt;H22,1,0),IF(I22&gt;K22,1,0),IF(L22&gt;N22,1,0),IF(O22&gt;Q22,1,0))</f>
        <v>1</v>
      </c>
      <c r="S22" s="52">
        <v>4</v>
      </c>
      <c r="T22" s="24">
        <f>C22+F22+I22+L22+O22</f>
        <v>29</v>
      </c>
      <c r="U22" s="24" t="s">
        <v>8</v>
      </c>
      <c r="V22" s="24">
        <f>H22+K22+N22+Q22+E22</f>
        <v>45</v>
      </c>
      <c r="W22" s="25">
        <f>T22/V22</f>
        <v>0.64444444444444449</v>
      </c>
    </row>
    <row r="23" spans="1:23" ht="21.6" thickBot="1" x14ac:dyDescent="0.35">
      <c r="A23" s="4" t="s">
        <v>4</v>
      </c>
      <c r="B23" s="16" t="s">
        <v>24</v>
      </c>
      <c r="C23" s="29">
        <f>Q19</f>
        <v>2</v>
      </c>
      <c r="D23" s="30" t="s">
        <v>8</v>
      </c>
      <c r="E23" s="31">
        <f>O19</f>
        <v>22</v>
      </c>
      <c r="F23" s="29">
        <f>Q20</f>
        <v>13</v>
      </c>
      <c r="G23" s="30" t="s">
        <v>8</v>
      </c>
      <c r="H23" s="31">
        <f>O20</f>
        <v>14</v>
      </c>
      <c r="I23" s="29">
        <f>Q21</f>
        <v>5</v>
      </c>
      <c r="J23" s="30" t="s">
        <v>8</v>
      </c>
      <c r="K23" s="31">
        <f>O21</f>
        <v>16</v>
      </c>
      <c r="L23" s="29">
        <f>Q22</f>
        <v>9</v>
      </c>
      <c r="M23" s="30" t="s">
        <v>8</v>
      </c>
      <c r="N23" s="31">
        <f>O22</f>
        <v>10</v>
      </c>
      <c r="O23" s="77"/>
      <c r="P23" s="78"/>
      <c r="Q23" s="79"/>
      <c r="R23" s="35">
        <f>SUM(IF(C23&gt;E23,1,0),IF(F23&gt;H23,1,0),IF(I23&gt;K23,1,0),IF(L23&gt;N23,1,0),IF(O23&gt;Q23,1,0))</f>
        <v>0</v>
      </c>
      <c r="S23" s="55">
        <v>5</v>
      </c>
      <c r="T23" s="37">
        <f>C23+F23+I23+L23+O23</f>
        <v>29</v>
      </c>
      <c r="U23" s="37" t="s">
        <v>8</v>
      </c>
      <c r="V23" s="37">
        <f>H23+K23+N23+Q23+E23</f>
        <v>62</v>
      </c>
      <c r="W23" s="38">
        <f>T23/V23</f>
        <v>0.46774193548387094</v>
      </c>
    </row>
  </sheetData>
  <mergeCells count="42">
    <mergeCell ref="A17:B18"/>
    <mergeCell ref="C17:E17"/>
    <mergeCell ref="F17:H17"/>
    <mergeCell ref="I17:K17"/>
    <mergeCell ref="L17:N17"/>
    <mergeCell ref="O17:Q17"/>
    <mergeCell ref="R17:R18"/>
    <mergeCell ref="S17:S18"/>
    <mergeCell ref="T17:W18"/>
    <mergeCell ref="C18:E18"/>
    <mergeCell ref="F18:H18"/>
    <mergeCell ref="I18:K18"/>
    <mergeCell ref="L18:N18"/>
    <mergeCell ref="O18:Q18"/>
    <mergeCell ref="A9:B10"/>
    <mergeCell ref="C9:E9"/>
    <mergeCell ref="F9:H9"/>
    <mergeCell ref="I9:K9"/>
    <mergeCell ref="L9:N9"/>
    <mergeCell ref="O9:Q9"/>
    <mergeCell ref="R9:R10"/>
    <mergeCell ref="S9:S10"/>
    <mergeCell ref="T9:W10"/>
    <mergeCell ref="C10:E10"/>
    <mergeCell ref="F10:H10"/>
    <mergeCell ref="I10:K10"/>
    <mergeCell ref="L10:N10"/>
    <mergeCell ref="O10:Q10"/>
    <mergeCell ref="R1:R2"/>
    <mergeCell ref="S1:S2"/>
    <mergeCell ref="T1:W2"/>
    <mergeCell ref="C2:E2"/>
    <mergeCell ref="F2:H2"/>
    <mergeCell ref="I2:K2"/>
    <mergeCell ref="L2:N2"/>
    <mergeCell ref="O2:Q2"/>
    <mergeCell ref="O1:Q1"/>
    <mergeCell ref="A1:B2"/>
    <mergeCell ref="C1:E1"/>
    <mergeCell ref="F1:H1"/>
    <mergeCell ref="I1:K1"/>
    <mergeCell ref="L1:N1"/>
  </mergeCells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3B000-D48B-4876-878E-94361336F86C}">
  <sheetPr>
    <tabColor theme="7" tint="0.39997558519241921"/>
  </sheetPr>
  <dimension ref="A1:Q29"/>
  <sheetViews>
    <sheetView topLeftCell="A3" zoomScale="88" workbookViewId="0">
      <selection activeCell="M3" sqref="M3"/>
    </sheetView>
  </sheetViews>
  <sheetFormatPr defaultRowHeight="14.4" x14ac:dyDescent="0.3"/>
  <cols>
    <col min="1" max="1" width="5.5546875" style="46" customWidth="1"/>
    <col min="2" max="2" width="20.44140625" style="46" customWidth="1"/>
    <col min="3" max="11" width="5" style="46" customWidth="1"/>
    <col min="12" max="14" width="8" style="46" customWidth="1"/>
    <col min="15" max="15" width="2.33203125" style="46" customWidth="1"/>
    <col min="16" max="16" width="8" style="46" customWidth="1"/>
    <col min="17" max="17" width="10" style="46" customWidth="1"/>
    <col min="18" max="242" width="8.88671875" style="46"/>
    <col min="243" max="243" width="14.5546875" style="46" bestFit="1" customWidth="1"/>
    <col min="244" max="258" width="5" style="46" customWidth="1"/>
    <col min="259" max="267" width="0" style="46" hidden="1" customWidth="1"/>
    <col min="268" max="270" width="8" style="46" customWidth="1"/>
    <col min="271" max="271" width="2.33203125" style="46" customWidth="1"/>
    <col min="272" max="273" width="8" style="46" customWidth="1"/>
    <col min="274" max="498" width="8.88671875" style="46"/>
    <col min="499" max="499" width="14.5546875" style="46" bestFit="1" customWidth="1"/>
    <col min="500" max="514" width="5" style="46" customWidth="1"/>
    <col min="515" max="523" width="0" style="46" hidden="1" customWidth="1"/>
    <col min="524" max="526" width="8" style="46" customWidth="1"/>
    <col min="527" max="527" width="2.33203125" style="46" customWidth="1"/>
    <col min="528" max="529" width="8" style="46" customWidth="1"/>
    <col min="530" max="754" width="8.88671875" style="46"/>
    <col min="755" max="755" width="14.5546875" style="46" bestFit="1" customWidth="1"/>
    <col min="756" max="770" width="5" style="46" customWidth="1"/>
    <col min="771" max="779" width="0" style="46" hidden="1" customWidth="1"/>
    <col min="780" max="782" width="8" style="46" customWidth="1"/>
    <col min="783" max="783" width="2.33203125" style="46" customWidth="1"/>
    <col min="784" max="785" width="8" style="46" customWidth="1"/>
    <col min="786" max="1010" width="8.88671875" style="46"/>
    <col min="1011" max="1011" width="14.5546875" style="46" bestFit="1" customWidth="1"/>
    <col min="1012" max="1026" width="5" style="46" customWidth="1"/>
    <col min="1027" max="1035" width="0" style="46" hidden="1" customWidth="1"/>
    <col min="1036" max="1038" width="8" style="46" customWidth="1"/>
    <col min="1039" max="1039" width="2.33203125" style="46" customWidth="1"/>
    <col min="1040" max="1041" width="8" style="46" customWidth="1"/>
    <col min="1042" max="1266" width="8.88671875" style="46"/>
    <col min="1267" max="1267" width="14.5546875" style="46" bestFit="1" customWidth="1"/>
    <col min="1268" max="1282" width="5" style="46" customWidth="1"/>
    <col min="1283" max="1291" width="0" style="46" hidden="1" customWidth="1"/>
    <col min="1292" max="1294" width="8" style="46" customWidth="1"/>
    <col min="1295" max="1295" width="2.33203125" style="46" customWidth="1"/>
    <col min="1296" max="1297" width="8" style="46" customWidth="1"/>
    <col min="1298" max="1522" width="8.88671875" style="46"/>
    <col min="1523" max="1523" width="14.5546875" style="46" bestFit="1" customWidth="1"/>
    <col min="1524" max="1538" width="5" style="46" customWidth="1"/>
    <col min="1539" max="1547" width="0" style="46" hidden="1" customWidth="1"/>
    <col min="1548" max="1550" width="8" style="46" customWidth="1"/>
    <col min="1551" max="1551" width="2.33203125" style="46" customWidth="1"/>
    <col min="1552" max="1553" width="8" style="46" customWidth="1"/>
    <col min="1554" max="1778" width="8.88671875" style="46"/>
    <col min="1779" max="1779" width="14.5546875" style="46" bestFit="1" customWidth="1"/>
    <col min="1780" max="1794" width="5" style="46" customWidth="1"/>
    <col min="1795" max="1803" width="0" style="46" hidden="1" customWidth="1"/>
    <col min="1804" max="1806" width="8" style="46" customWidth="1"/>
    <col min="1807" max="1807" width="2.33203125" style="46" customWidth="1"/>
    <col min="1808" max="1809" width="8" style="46" customWidth="1"/>
    <col min="1810" max="2034" width="8.88671875" style="46"/>
    <col min="2035" max="2035" width="14.5546875" style="46" bestFit="1" customWidth="1"/>
    <col min="2036" max="2050" width="5" style="46" customWidth="1"/>
    <col min="2051" max="2059" width="0" style="46" hidden="1" customWidth="1"/>
    <col min="2060" max="2062" width="8" style="46" customWidth="1"/>
    <col min="2063" max="2063" width="2.33203125" style="46" customWidth="1"/>
    <col min="2064" max="2065" width="8" style="46" customWidth="1"/>
    <col min="2066" max="2290" width="8.88671875" style="46"/>
    <col min="2291" max="2291" width="14.5546875" style="46" bestFit="1" customWidth="1"/>
    <col min="2292" max="2306" width="5" style="46" customWidth="1"/>
    <col min="2307" max="2315" width="0" style="46" hidden="1" customWidth="1"/>
    <col min="2316" max="2318" width="8" style="46" customWidth="1"/>
    <col min="2319" max="2319" width="2.33203125" style="46" customWidth="1"/>
    <col min="2320" max="2321" width="8" style="46" customWidth="1"/>
    <col min="2322" max="2546" width="8.88671875" style="46"/>
    <col min="2547" max="2547" width="14.5546875" style="46" bestFit="1" customWidth="1"/>
    <col min="2548" max="2562" width="5" style="46" customWidth="1"/>
    <col min="2563" max="2571" width="0" style="46" hidden="1" customWidth="1"/>
    <col min="2572" max="2574" width="8" style="46" customWidth="1"/>
    <col min="2575" max="2575" width="2.33203125" style="46" customWidth="1"/>
    <col min="2576" max="2577" width="8" style="46" customWidth="1"/>
    <col min="2578" max="2802" width="8.88671875" style="46"/>
    <col min="2803" max="2803" width="14.5546875" style="46" bestFit="1" customWidth="1"/>
    <col min="2804" max="2818" width="5" style="46" customWidth="1"/>
    <col min="2819" max="2827" width="0" style="46" hidden="1" customWidth="1"/>
    <col min="2828" max="2830" width="8" style="46" customWidth="1"/>
    <col min="2831" max="2831" width="2.33203125" style="46" customWidth="1"/>
    <col min="2832" max="2833" width="8" style="46" customWidth="1"/>
    <col min="2834" max="3058" width="8.88671875" style="46"/>
    <col min="3059" max="3059" width="14.5546875" style="46" bestFit="1" customWidth="1"/>
    <col min="3060" max="3074" width="5" style="46" customWidth="1"/>
    <col min="3075" max="3083" width="0" style="46" hidden="1" customWidth="1"/>
    <col min="3084" max="3086" width="8" style="46" customWidth="1"/>
    <col min="3087" max="3087" width="2.33203125" style="46" customWidth="1"/>
    <col min="3088" max="3089" width="8" style="46" customWidth="1"/>
    <col min="3090" max="3314" width="8.88671875" style="46"/>
    <col min="3315" max="3315" width="14.5546875" style="46" bestFit="1" customWidth="1"/>
    <col min="3316" max="3330" width="5" style="46" customWidth="1"/>
    <col min="3331" max="3339" width="0" style="46" hidden="1" customWidth="1"/>
    <col min="3340" max="3342" width="8" style="46" customWidth="1"/>
    <col min="3343" max="3343" width="2.33203125" style="46" customWidth="1"/>
    <col min="3344" max="3345" width="8" style="46" customWidth="1"/>
    <col min="3346" max="3570" width="8.88671875" style="46"/>
    <col min="3571" max="3571" width="14.5546875" style="46" bestFit="1" customWidth="1"/>
    <col min="3572" max="3586" width="5" style="46" customWidth="1"/>
    <col min="3587" max="3595" width="0" style="46" hidden="1" customWidth="1"/>
    <col min="3596" max="3598" width="8" style="46" customWidth="1"/>
    <col min="3599" max="3599" width="2.33203125" style="46" customWidth="1"/>
    <col min="3600" max="3601" width="8" style="46" customWidth="1"/>
    <col min="3602" max="3826" width="8.88671875" style="46"/>
    <col min="3827" max="3827" width="14.5546875" style="46" bestFit="1" customWidth="1"/>
    <col min="3828" max="3842" width="5" style="46" customWidth="1"/>
    <col min="3843" max="3851" width="0" style="46" hidden="1" customWidth="1"/>
    <col min="3852" max="3854" width="8" style="46" customWidth="1"/>
    <col min="3855" max="3855" width="2.33203125" style="46" customWidth="1"/>
    <col min="3856" max="3857" width="8" style="46" customWidth="1"/>
    <col min="3858" max="4082" width="8.88671875" style="46"/>
    <col min="4083" max="4083" width="14.5546875" style="46" bestFit="1" customWidth="1"/>
    <col min="4084" max="4098" width="5" style="46" customWidth="1"/>
    <col min="4099" max="4107" width="0" style="46" hidden="1" customWidth="1"/>
    <col min="4108" max="4110" width="8" style="46" customWidth="1"/>
    <col min="4111" max="4111" width="2.33203125" style="46" customWidth="1"/>
    <col min="4112" max="4113" width="8" style="46" customWidth="1"/>
    <col min="4114" max="4338" width="8.88671875" style="46"/>
    <col min="4339" max="4339" width="14.5546875" style="46" bestFit="1" customWidth="1"/>
    <col min="4340" max="4354" width="5" style="46" customWidth="1"/>
    <col min="4355" max="4363" width="0" style="46" hidden="1" customWidth="1"/>
    <col min="4364" max="4366" width="8" style="46" customWidth="1"/>
    <col min="4367" max="4367" width="2.33203125" style="46" customWidth="1"/>
    <col min="4368" max="4369" width="8" style="46" customWidth="1"/>
    <col min="4370" max="4594" width="8.88671875" style="46"/>
    <col min="4595" max="4595" width="14.5546875" style="46" bestFit="1" customWidth="1"/>
    <col min="4596" max="4610" width="5" style="46" customWidth="1"/>
    <col min="4611" max="4619" width="0" style="46" hidden="1" customWidth="1"/>
    <col min="4620" max="4622" width="8" style="46" customWidth="1"/>
    <col min="4623" max="4623" width="2.33203125" style="46" customWidth="1"/>
    <col min="4624" max="4625" width="8" style="46" customWidth="1"/>
    <col min="4626" max="4850" width="8.88671875" style="46"/>
    <col min="4851" max="4851" width="14.5546875" style="46" bestFit="1" customWidth="1"/>
    <col min="4852" max="4866" width="5" style="46" customWidth="1"/>
    <col min="4867" max="4875" width="0" style="46" hidden="1" customWidth="1"/>
    <col min="4876" max="4878" width="8" style="46" customWidth="1"/>
    <col min="4879" max="4879" width="2.33203125" style="46" customWidth="1"/>
    <col min="4880" max="4881" width="8" style="46" customWidth="1"/>
    <col min="4882" max="5106" width="8.88671875" style="46"/>
    <col min="5107" max="5107" width="14.5546875" style="46" bestFit="1" customWidth="1"/>
    <col min="5108" max="5122" width="5" style="46" customWidth="1"/>
    <col min="5123" max="5131" width="0" style="46" hidden="1" customWidth="1"/>
    <col min="5132" max="5134" width="8" style="46" customWidth="1"/>
    <col min="5135" max="5135" width="2.33203125" style="46" customWidth="1"/>
    <col min="5136" max="5137" width="8" style="46" customWidth="1"/>
    <col min="5138" max="5362" width="8.88671875" style="46"/>
    <col min="5363" max="5363" width="14.5546875" style="46" bestFit="1" customWidth="1"/>
    <col min="5364" max="5378" width="5" style="46" customWidth="1"/>
    <col min="5379" max="5387" width="0" style="46" hidden="1" customWidth="1"/>
    <col min="5388" max="5390" width="8" style="46" customWidth="1"/>
    <col min="5391" max="5391" width="2.33203125" style="46" customWidth="1"/>
    <col min="5392" max="5393" width="8" style="46" customWidth="1"/>
    <col min="5394" max="5618" width="8.88671875" style="46"/>
    <col min="5619" max="5619" width="14.5546875" style="46" bestFit="1" customWidth="1"/>
    <col min="5620" max="5634" width="5" style="46" customWidth="1"/>
    <col min="5635" max="5643" width="0" style="46" hidden="1" customWidth="1"/>
    <col min="5644" max="5646" width="8" style="46" customWidth="1"/>
    <col min="5647" max="5647" width="2.33203125" style="46" customWidth="1"/>
    <col min="5648" max="5649" width="8" style="46" customWidth="1"/>
    <col min="5650" max="5874" width="8.88671875" style="46"/>
    <col min="5875" max="5875" width="14.5546875" style="46" bestFit="1" customWidth="1"/>
    <col min="5876" max="5890" width="5" style="46" customWidth="1"/>
    <col min="5891" max="5899" width="0" style="46" hidden="1" customWidth="1"/>
    <col min="5900" max="5902" width="8" style="46" customWidth="1"/>
    <col min="5903" max="5903" width="2.33203125" style="46" customWidth="1"/>
    <col min="5904" max="5905" width="8" style="46" customWidth="1"/>
    <col min="5906" max="6130" width="8.88671875" style="46"/>
    <col min="6131" max="6131" width="14.5546875" style="46" bestFit="1" customWidth="1"/>
    <col min="6132" max="6146" width="5" style="46" customWidth="1"/>
    <col min="6147" max="6155" width="0" style="46" hidden="1" customWidth="1"/>
    <col min="6156" max="6158" width="8" style="46" customWidth="1"/>
    <col min="6159" max="6159" width="2.33203125" style="46" customWidth="1"/>
    <col min="6160" max="6161" width="8" style="46" customWidth="1"/>
    <col min="6162" max="6386" width="8.88671875" style="46"/>
    <col min="6387" max="6387" width="14.5546875" style="46" bestFit="1" customWidth="1"/>
    <col min="6388" max="6402" width="5" style="46" customWidth="1"/>
    <col min="6403" max="6411" width="0" style="46" hidden="1" customWidth="1"/>
    <col min="6412" max="6414" width="8" style="46" customWidth="1"/>
    <col min="6415" max="6415" width="2.33203125" style="46" customWidth="1"/>
    <col min="6416" max="6417" width="8" style="46" customWidth="1"/>
    <col min="6418" max="6642" width="8.88671875" style="46"/>
    <col min="6643" max="6643" width="14.5546875" style="46" bestFit="1" customWidth="1"/>
    <col min="6644" max="6658" width="5" style="46" customWidth="1"/>
    <col min="6659" max="6667" width="0" style="46" hidden="1" customWidth="1"/>
    <col min="6668" max="6670" width="8" style="46" customWidth="1"/>
    <col min="6671" max="6671" width="2.33203125" style="46" customWidth="1"/>
    <col min="6672" max="6673" width="8" style="46" customWidth="1"/>
    <col min="6674" max="6898" width="8.88671875" style="46"/>
    <col min="6899" max="6899" width="14.5546875" style="46" bestFit="1" customWidth="1"/>
    <col min="6900" max="6914" width="5" style="46" customWidth="1"/>
    <col min="6915" max="6923" width="0" style="46" hidden="1" customWidth="1"/>
    <col min="6924" max="6926" width="8" style="46" customWidth="1"/>
    <col min="6927" max="6927" width="2.33203125" style="46" customWidth="1"/>
    <col min="6928" max="6929" width="8" style="46" customWidth="1"/>
    <col min="6930" max="7154" width="8.88671875" style="46"/>
    <col min="7155" max="7155" width="14.5546875" style="46" bestFit="1" customWidth="1"/>
    <col min="7156" max="7170" width="5" style="46" customWidth="1"/>
    <col min="7171" max="7179" width="0" style="46" hidden="1" customWidth="1"/>
    <col min="7180" max="7182" width="8" style="46" customWidth="1"/>
    <col min="7183" max="7183" width="2.33203125" style="46" customWidth="1"/>
    <col min="7184" max="7185" width="8" style="46" customWidth="1"/>
    <col min="7186" max="7410" width="8.88671875" style="46"/>
    <col min="7411" max="7411" width="14.5546875" style="46" bestFit="1" customWidth="1"/>
    <col min="7412" max="7426" width="5" style="46" customWidth="1"/>
    <col min="7427" max="7435" width="0" style="46" hidden="1" customWidth="1"/>
    <col min="7436" max="7438" width="8" style="46" customWidth="1"/>
    <col min="7439" max="7439" width="2.33203125" style="46" customWidth="1"/>
    <col min="7440" max="7441" width="8" style="46" customWidth="1"/>
    <col min="7442" max="7666" width="8.88671875" style="46"/>
    <col min="7667" max="7667" width="14.5546875" style="46" bestFit="1" customWidth="1"/>
    <col min="7668" max="7682" width="5" style="46" customWidth="1"/>
    <col min="7683" max="7691" width="0" style="46" hidden="1" customWidth="1"/>
    <col min="7692" max="7694" width="8" style="46" customWidth="1"/>
    <col min="7695" max="7695" width="2.33203125" style="46" customWidth="1"/>
    <col min="7696" max="7697" width="8" style="46" customWidth="1"/>
    <col min="7698" max="7922" width="8.88671875" style="46"/>
    <col min="7923" max="7923" width="14.5546875" style="46" bestFit="1" customWidth="1"/>
    <col min="7924" max="7938" width="5" style="46" customWidth="1"/>
    <col min="7939" max="7947" width="0" style="46" hidden="1" customWidth="1"/>
    <col min="7948" max="7950" width="8" style="46" customWidth="1"/>
    <col min="7951" max="7951" width="2.33203125" style="46" customWidth="1"/>
    <col min="7952" max="7953" width="8" style="46" customWidth="1"/>
    <col min="7954" max="8178" width="8.88671875" style="46"/>
    <col min="8179" max="8179" width="14.5546875" style="46" bestFit="1" customWidth="1"/>
    <col min="8180" max="8194" width="5" style="46" customWidth="1"/>
    <col min="8195" max="8203" width="0" style="46" hidden="1" customWidth="1"/>
    <col min="8204" max="8206" width="8" style="46" customWidth="1"/>
    <col min="8207" max="8207" width="2.33203125" style="46" customWidth="1"/>
    <col min="8208" max="8209" width="8" style="46" customWidth="1"/>
    <col min="8210" max="8434" width="8.88671875" style="46"/>
    <col min="8435" max="8435" width="14.5546875" style="46" bestFit="1" customWidth="1"/>
    <col min="8436" max="8450" width="5" style="46" customWidth="1"/>
    <col min="8451" max="8459" width="0" style="46" hidden="1" customWidth="1"/>
    <col min="8460" max="8462" width="8" style="46" customWidth="1"/>
    <col min="8463" max="8463" width="2.33203125" style="46" customWidth="1"/>
    <col min="8464" max="8465" width="8" style="46" customWidth="1"/>
    <col min="8466" max="8690" width="8.88671875" style="46"/>
    <col min="8691" max="8691" width="14.5546875" style="46" bestFit="1" customWidth="1"/>
    <col min="8692" max="8706" width="5" style="46" customWidth="1"/>
    <col min="8707" max="8715" width="0" style="46" hidden="1" customWidth="1"/>
    <col min="8716" max="8718" width="8" style="46" customWidth="1"/>
    <col min="8719" max="8719" width="2.33203125" style="46" customWidth="1"/>
    <col min="8720" max="8721" width="8" style="46" customWidth="1"/>
    <col min="8722" max="8946" width="8.88671875" style="46"/>
    <col min="8947" max="8947" width="14.5546875" style="46" bestFit="1" customWidth="1"/>
    <col min="8948" max="8962" width="5" style="46" customWidth="1"/>
    <col min="8963" max="8971" width="0" style="46" hidden="1" customWidth="1"/>
    <col min="8972" max="8974" width="8" style="46" customWidth="1"/>
    <col min="8975" max="8975" width="2.33203125" style="46" customWidth="1"/>
    <col min="8976" max="8977" width="8" style="46" customWidth="1"/>
    <col min="8978" max="9202" width="8.88671875" style="46"/>
    <col min="9203" max="9203" width="14.5546875" style="46" bestFit="1" customWidth="1"/>
    <col min="9204" max="9218" width="5" style="46" customWidth="1"/>
    <col min="9219" max="9227" width="0" style="46" hidden="1" customWidth="1"/>
    <col min="9228" max="9230" width="8" style="46" customWidth="1"/>
    <col min="9231" max="9231" width="2.33203125" style="46" customWidth="1"/>
    <col min="9232" max="9233" width="8" style="46" customWidth="1"/>
    <col min="9234" max="9458" width="8.88671875" style="46"/>
    <col min="9459" max="9459" width="14.5546875" style="46" bestFit="1" customWidth="1"/>
    <col min="9460" max="9474" width="5" style="46" customWidth="1"/>
    <col min="9475" max="9483" width="0" style="46" hidden="1" customWidth="1"/>
    <col min="9484" max="9486" width="8" style="46" customWidth="1"/>
    <col min="9487" max="9487" width="2.33203125" style="46" customWidth="1"/>
    <col min="9488" max="9489" width="8" style="46" customWidth="1"/>
    <col min="9490" max="9714" width="8.88671875" style="46"/>
    <col min="9715" max="9715" width="14.5546875" style="46" bestFit="1" customWidth="1"/>
    <col min="9716" max="9730" width="5" style="46" customWidth="1"/>
    <col min="9731" max="9739" width="0" style="46" hidden="1" customWidth="1"/>
    <col min="9740" max="9742" width="8" style="46" customWidth="1"/>
    <col min="9743" max="9743" width="2.33203125" style="46" customWidth="1"/>
    <col min="9744" max="9745" width="8" style="46" customWidth="1"/>
    <col min="9746" max="9970" width="8.88671875" style="46"/>
    <col min="9971" max="9971" width="14.5546875" style="46" bestFit="1" customWidth="1"/>
    <col min="9972" max="9986" width="5" style="46" customWidth="1"/>
    <col min="9987" max="9995" width="0" style="46" hidden="1" customWidth="1"/>
    <col min="9996" max="9998" width="8" style="46" customWidth="1"/>
    <col min="9999" max="9999" width="2.33203125" style="46" customWidth="1"/>
    <col min="10000" max="10001" width="8" style="46" customWidth="1"/>
    <col min="10002" max="10226" width="8.88671875" style="46"/>
    <col min="10227" max="10227" width="14.5546875" style="46" bestFit="1" customWidth="1"/>
    <col min="10228" max="10242" width="5" style="46" customWidth="1"/>
    <col min="10243" max="10251" width="0" style="46" hidden="1" customWidth="1"/>
    <col min="10252" max="10254" width="8" style="46" customWidth="1"/>
    <col min="10255" max="10255" width="2.33203125" style="46" customWidth="1"/>
    <col min="10256" max="10257" width="8" style="46" customWidth="1"/>
    <col min="10258" max="10482" width="8.88671875" style="46"/>
    <col min="10483" max="10483" width="14.5546875" style="46" bestFit="1" customWidth="1"/>
    <col min="10484" max="10498" width="5" style="46" customWidth="1"/>
    <col min="10499" max="10507" width="0" style="46" hidden="1" customWidth="1"/>
    <col min="10508" max="10510" width="8" style="46" customWidth="1"/>
    <col min="10511" max="10511" width="2.33203125" style="46" customWidth="1"/>
    <col min="10512" max="10513" width="8" style="46" customWidth="1"/>
    <col min="10514" max="10738" width="8.88671875" style="46"/>
    <col min="10739" max="10739" width="14.5546875" style="46" bestFit="1" customWidth="1"/>
    <col min="10740" max="10754" width="5" style="46" customWidth="1"/>
    <col min="10755" max="10763" width="0" style="46" hidden="1" customWidth="1"/>
    <col min="10764" max="10766" width="8" style="46" customWidth="1"/>
    <col min="10767" max="10767" width="2.33203125" style="46" customWidth="1"/>
    <col min="10768" max="10769" width="8" style="46" customWidth="1"/>
    <col min="10770" max="10994" width="8.88671875" style="46"/>
    <col min="10995" max="10995" width="14.5546875" style="46" bestFit="1" customWidth="1"/>
    <col min="10996" max="11010" width="5" style="46" customWidth="1"/>
    <col min="11011" max="11019" width="0" style="46" hidden="1" customWidth="1"/>
    <col min="11020" max="11022" width="8" style="46" customWidth="1"/>
    <col min="11023" max="11023" width="2.33203125" style="46" customWidth="1"/>
    <col min="11024" max="11025" width="8" style="46" customWidth="1"/>
    <col min="11026" max="11250" width="8.88671875" style="46"/>
    <col min="11251" max="11251" width="14.5546875" style="46" bestFit="1" customWidth="1"/>
    <col min="11252" max="11266" width="5" style="46" customWidth="1"/>
    <col min="11267" max="11275" width="0" style="46" hidden="1" customWidth="1"/>
    <col min="11276" max="11278" width="8" style="46" customWidth="1"/>
    <col min="11279" max="11279" width="2.33203125" style="46" customWidth="1"/>
    <col min="11280" max="11281" width="8" style="46" customWidth="1"/>
    <col min="11282" max="11506" width="8.88671875" style="46"/>
    <col min="11507" max="11507" width="14.5546875" style="46" bestFit="1" customWidth="1"/>
    <col min="11508" max="11522" width="5" style="46" customWidth="1"/>
    <col min="11523" max="11531" width="0" style="46" hidden="1" customWidth="1"/>
    <col min="11532" max="11534" width="8" style="46" customWidth="1"/>
    <col min="11535" max="11535" width="2.33203125" style="46" customWidth="1"/>
    <col min="11536" max="11537" width="8" style="46" customWidth="1"/>
    <col min="11538" max="11762" width="8.88671875" style="46"/>
    <col min="11763" max="11763" width="14.5546875" style="46" bestFit="1" customWidth="1"/>
    <col min="11764" max="11778" width="5" style="46" customWidth="1"/>
    <col min="11779" max="11787" width="0" style="46" hidden="1" customWidth="1"/>
    <col min="11788" max="11790" width="8" style="46" customWidth="1"/>
    <col min="11791" max="11791" width="2.33203125" style="46" customWidth="1"/>
    <col min="11792" max="11793" width="8" style="46" customWidth="1"/>
    <col min="11794" max="12018" width="8.88671875" style="46"/>
    <col min="12019" max="12019" width="14.5546875" style="46" bestFit="1" customWidth="1"/>
    <col min="12020" max="12034" width="5" style="46" customWidth="1"/>
    <col min="12035" max="12043" width="0" style="46" hidden="1" customWidth="1"/>
    <col min="12044" max="12046" width="8" style="46" customWidth="1"/>
    <col min="12047" max="12047" width="2.33203125" style="46" customWidth="1"/>
    <col min="12048" max="12049" width="8" style="46" customWidth="1"/>
    <col min="12050" max="12274" width="8.88671875" style="46"/>
    <col min="12275" max="12275" width="14.5546875" style="46" bestFit="1" customWidth="1"/>
    <col min="12276" max="12290" width="5" style="46" customWidth="1"/>
    <col min="12291" max="12299" width="0" style="46" hidden="1" customWidth="1"/>
    <col min="12300" max="12302" width="8" style="46" customWidth="1"/>
    <col min="12303" max="12303" width="2.33203125" style="46" customWidth="1"/>
    <col min="12304" max="12305" width="8" style="46" customWidth="1"/>
    <col min="12306" max="12530" width="8.88671875" style="46"/>
    <col min="12531" max="12531" width="14.5546875" style="46" bestFit="1" customWidth="1"/>
    <col min="12532" max="12546" width="5" style="46" customWidth="1"/>
    <col min="12547" max="12555" width="0" style="46" hidden="1" customWidth="1"/>
    <col min="12556" max="12558" width="8" style="46" customWidth="1"/>
    <col min="12559" max="12559" width="2.33203125" style="46" customWidth="1"/>
    <col min="12560" max="12561" width="8" style="46" customWidth="1"/>
    <col min="12562" max="12786" width="8.88671875" style="46"/>
    <col min="12787" max="12787" width="14.5546875" style="46" bestFit="1" customWidth="1"/>
    <col min="12788" max="12802" width="5" style="46" customWidth="1"/>
    <col min="12803" max="12811" width="0" style="46" hidden="1" customWidth="1"/>
    <col min="12812" max="12814" width="8" style="46" customWidth="1"/>
    <col min="12815" max="12815" width="2.33203125" style="46" customWidth="1"/>
    <col min="12816" max="12817" width="8" style="46" customWidth="1"/>
    <col min="12818" max="13042" width="8.88671875" style="46"/>
    <col min="13043" max="13043" width="14.5546875" style="46" bestFit="1" customWidth="1"/>
    <col min="13044" max="13058" width="5" style="46" customWidth="1"/>
    <col min="13059" max="13067" width="0" style="46" hidden="1" customWidth="1"/>
    <col min="13068" max="13070" width="8" style="46" customWidth="1"/>
    <col min="13071" max="13071" width="2.33203125" style="46" customWidth="1"/>
    <col min="13072" max="13073" width="8" style="46" customWidth="1"/>
    <col min="13074" max="13298" width="8.88671875" style="46"/>
    <col min="13299" max="13299" width="14.5546875" style="46" bestFit="1" customWidth="1"/>
    <col min="13300" max="13314" width="5" style="46" customWidth="1"/>
    <col min="13315" max="13323" width="0" style="46" hidden="1" customWidth="1"/>
    <col min="13324" max="13326" width="8" style="46" customWidth="1"/>
    <col min="13327" max="13327" width="2.33203125" style="46" customWidth="1"/>
    <col min="13328" max="13329" width="8" style="46" customWidth="1"/>
    <col min="13330" max="13554" width="8.88671875" style="46"/>
    <col min="13555" max="13555" width="14.5546875" style="46" bestFit="1" customWidth="1"/>
    <col min="13556" max="13570" width="5" style="46" customWidth="1"/>
    <col min="13571" max="13579" width="0" style="46" hidden="1" customWidth="1"/>
    <col min="13580" max="13582" width="8" style="46" customWidth="1"/>
    <col min="13583" max="13583" width="2.33203125" style="46" customWidth="1"/>
    <col min="13584" max="13585" width="8" style="46" customWidth="1"/>
    <col min="13586" max="13810" width="8.88671875" style="46"/>
    <col min="13811" max="13811" width="14.5546875" style="46" bestFit="1" customWidth="1"/>
    <col min="13812" max="13826" width="5" style="46" customWidth="1"/>
    <col min="13827" max="13835" width="0" style="46" hidden="1" customWidth="1"/>
    <col min="13836" max="13838" width="8" style="46" customWidth="1"/>
    <col min="13839" max="13839" width="2.33203125" style="46" customWidth="1"/>
    <col min="13840" max="13841" width="8" style="46" customWidth="1"/>
    <col min="13842" max="14066" width="8.88671875" style="46"/>
    <col min="14067" max="14067" width="14.5546875" style="46" bestFit="1" customWidth="1"/>
    <col min="14068" max="14082" width="5" style="46" customWidth="1"/>
    <col min="14083" max="14091" width="0" style="46" hidden="1" customWidth="1"/>
    <col min="14092" max="14094" width="8" style="46" customWidth="1"/>
    <col min="14095" max="14095" width="2.33203125" style="46" customWidth="1"/>
    <col min="14096" max="14097" width="8" style="46" customWidth="1"/>
    <col min="14098" max="14322" width="8.88671875" style="46"/>
    <col min="14323" max="14323" width="14.5546875" style="46" bestFit="1" customWidth="1"/>
    <col min="14324" max="14338" width="5" style="46" customWidth="1"/>
    <col min="14339" max="14347" width="0" style="46" hidden="1" customWidth="1"/>
    <col min="14348" max="14350" width="8" style="46" customWidth="1"/>
    <col min="14351" max="14351" width="2.33203125" style="46" customWidth="1"/>
    <col min="14352" max="14353" width="8" style="46" customWidth="1"/>
    <col min="14354" max="14578" width="8.88671875" style="46"/>
    <col min="14579" max="14579" width="14.5546875" style="46" bestFit="1" customWidth="1"/>
    <col min="14580" max="14594" width="5" style="46" customWidth="1"/>
    <col min="14595" max="14603" width="0" style="46" hidden="1" customWidth="1"/>
    <col min="14604" max="14606" width="8" style="46" customWidth="1"/>
    <col min="14607" max="14607" width="2.33203125" style="46" customWidth="1"/>
    <col min="14608" max="14609" width="8" style="46" customWidth="1"/>
    <col min="14610" max="14834" width="8.88671875" style="46"/>
    <col min="14835" max="14835" width="14.5546875" style="46" bestFit="1" customWidth="1"/>
    <col min="14836" max="14850" width="5" style="46" customWidth="1"/>
    <col min="14851" max="14859" width="0" style="46" hidden="1" customWidth="1"/>
    <col min="14860" max="14862" width="8" style="46" customWidth="1"/>
    <col min="14863" max="14863" width="2.33203125" style="46" customWidth="1"/>
    <col min="14864" max="14865" width="8" style="46" customWidth="1"/>
    <col min="14866" max="15090" width="8.88671875" style="46"/>
    <col min="15091" max="15091" width="14.5546875" style="46" bestFit="1" customWidth="1"/>
    <col min="15092" max="15106" width="5" style="46" customWidth="1"/>
    <col min="15107" max="15115" width="0" style="46" hidden="1" customWidth="1"/>
    <col min="15116" max="15118" width="8" style="46" customWidth="1"/>
    <col min="15119" max="15119" width="2.33203125" style="46" customWidth="1"/>
    <col min="15120" max="15121" width="8" style="46" customWidth="1"/>
    <col min="15122" max="15346" width="8.88671875" style="46"/>
    <col min="15347" max="15347" width="14.5546875" style="46" bestFit="1" customWidth="1"/>
    <col min="15348" max="15362" width="5" style="46" customWidth="1"/>
    <col min="15363" max="15371" width="0" style="46" hidden="1" customWidth="1"/>
    <col min="15372" max="15374" width="8" style="46" customWidth="1"/>
    <col min="15375" max="15375" width="2.33203125" style="46" customWidth="1"/>
    <col min="15376" max="15377" width="8" style="46" customWidth="1"/>
    <col min="15378" max="15602" width="8.88671875" style="46"/>
    <col min="15603" max="15603" width="14.5546875" style="46" bestFit="1" customWidth="1"/>
    <col min="15604" max="15618" width="5" style="46" customWidth="1"/>
    <col min="15619" max="15627" width="0" style="46" hidden="1" customWidth="1"/>
    <col min="15628" max="15630" width="8" style="46" customWidth="1"/>
    <col min="15631" max="15631" width="2.33203125" style="46" customWidth="1"/>
    <col min="15632" max="15633" width="8" style="46" customWidth="1"/>
    <col min="15634" max="15858" width="8.88671875" style="46"/>
    <col min="15859" max="15859" width="14.5546875" style="46" bestFit="1" customWidth="1"/>
    <col min="15860" max="15874" width="5" style="46" customWidth="1"/>
    <col min="15875" max="15883" width="0" style="46" hidden="1" customWidth="1"/>
    <col min="15884" max="15886" width="8" style="46" customWidth="1"/>
    <col min="15887" max="15887" width="2.33203125" style="46" customWidth="1"/>
    <col min="15888" max="15889" width="8" style="46" customWidth="1"/>
    <col min="15890" max="16114" width="8.88671875" style="46"/>
    <col min="16115" max="16115" width="14.5546875" style="46" bestFit="1" customWidth="1"/>
    <col min="16116" max="16130" width="5" style="46" customWidth="1"/>
    <col min="16131" max="16139" width="0" style="46" hidden="1" customWidth="1"/>
    <col min="16140" max="16142" width="8" style="46" customWidth="1"/>
    <col min="16143" max="16143" width="2.33203125" style="46" customWidth="1"/>
    <col min="16144" max="16145" width="8" style="46" customWidth="1"/>
    <col min="16146" max="16384" width="8.88671875" style="46"/>
  </cols>
  <sheetData>
    <row r="1" spans="1:17" x14ac:dyDescent="0.3">
      <c r="A1" s="195" t="s">
        <v>68</v>
      </c>
      <c r="B1" s="196"/>
      <c r="C1" s="199" t="s">
        <v>0</v>
      </c>
      <c r="D1" s="200"/>
      <c r="E1" s="201"/>
      <c r="F1" s="199" t="s">
        <v>1</v>
      </c>
      <c r="G1" s="200"/>
      <c r="H1" s="201"/>
      <c r="I1" s="199" t="s">
        <v>2</v>
      </c>
      <c r="J1" s="200"/>
      <c r="K1" s="201"/>
      <c r="L1" s="202" t="s">
        <v>5</v>
      </c>
      <c r="M1" s="200" t="s">
        <v>6</v>
      </c>
      <c r="N1" s="200" t="s">
        <v>7</v>
      </c>
      <c r="O1" s="200"/>
      <c r="P1" s="200"/>
      <c r="Q1" s="201"/>
    </row>
    <row r="2" spans="1:17" ht="15" thickBot="1" x14ac:dyDescent="0.35">
      <c r="A2" s="197"/>
      <c r="B2" s="198"/>
      <c r="C2" s="206" t="str">
        <f>B3</f>
        <v>Brušperk A</v>
      </c>
      <c r="D2" s="204"/>
      <c r="E2" s="205"/>
      <c r="F2" s="206" t="str">
        <f>B4</f>
        <v>Kozlovice B</v>
      </c>
      <c r="G2" s="204"/>
      <c r="H2" s="205"/>
      <c r="I2" s="206" t="str">
        <f>B5</f>
        <v>Polanka A</v>
      </c>
      <c r="J2" s="204"/>
      <c r="K2" s="205"/>
      <c r="L2" s="203"/>
      <c r="M2" s="204"/>
      <c r="N2" s="204"/>
      <c r="O2" s="204"/>
      <c r="P2" s="204"/>
      <c r="Q2" s="205"/>
    </row>
    <row r="3" spans="1:17" ht="21" x14ac:dyDescent="0.3">
      <c r="A3" s="1" t="s">
        <v>0</v>
      </c>
      <c r="B3" s="6" t="s">
        <v>10</v>
      </c>
      <c r="C3" s="73"/>
      <c r="D3" s="74"/>
      <c r="E3" s="75"/>
      <c r="F3" s="60">
        <v>7</v>
      </c>
      <c r="G3" s="61" t="s">
        <v>8</v>
      </c>
      <c r="H3" s="62">
        <v>6</v>
      </c>
      <c r="I3" s="60">
        <v>14</v>
      </c>
      <c r="J3" s="61" t="s">
        <v>8</v>
      </c>
      <c r="K3" s="62">
        <v>3</v>
      </c>
      <c r="L3" s="63">
        <f>SUM(IF(C3&gt;E3,1,0),IF(F3&gt;H3,1,0),IF(I3&gt;K3,1,0))</f>
        <v>2</v>
      </c>
      <c r="M3" s="76">
        <v>1</v>
      </c>
      <c r="N3" s="61">
        <f>C3+F3+I3</f>
        <v>21</v>
      </c>
      <c r="O3" s="61" t="s">
        <v>8</v>
      </c>
      <c r="P3" s="61">
        <f>E3+H3+K3</f>
        <v>9</v>
      </c>
      <c r="Q3" s="62">
        <f>N3/P3</f>
        <v>2.3333333333333335</v>
      </c>
    </row>
    <row r="4" spans="1:17" ht="21" x14ac:dyDescent="0.3">
      <c r="A4" s="15" t="s">
        <v>1</v>
      </c>
      <c r="B4" s="16" t="s">
        <v>18</v>
      </c>
      <c r="C4" s="17">
        <f>H3</f>
        <v>6</v>
      </c>
      <c r="D4" s="18" t="s">
        <v>8</v>
      </c>
      <c r="E4" s="19">
        <f>F3</f>
        <v>7</v>
      </c>
      <c r="F4" s="43"/>
      <c r="G4" s="44"/>
      <c r="H4" s="45"/>
      <c r="I4" s="23">
        <v>10</v>
      </c>
      <c r="J4" s="24" t="s">
        <v>8</v>
      </c>
      <c r="K4" s="25">
        <v>6</v>
      </c>
      <c r="L4" s="26">
        <f>SUM(IF(C4&gt;E4,1,0),IF(F4&gt;H4,1,0),IF(I4&gt;K4,1,0))</f>
        <v>1</v>
      </c>
      <c r="M4" s="52">
        <v>2</v>
      </c>
      <c r="N4" s="24">
        <f>C4+F4+I4</f>
        <v>16</v>
      </c>
      <c r="O4" s="24" t="s">
        <v>8</v>
      </c>
      <c r="P4" s="24">
        <f>E4+H4+K4</f>
        <v>13</v>
      </c>
      <c r="Q4" s="25">
        <f t="shared" ref="Q4:Q5" si="0">N4/P4</f>
        <v>1.2307692307692308</v>
      </c>
    </row>
    <row r="5" spans="1:17" ht="21.6" thickBot="1" x14ac:dyDescent="0.35">
      <c r="A5" s="4" t="s">
        <v>2</v>
      </c>
      <c r="B5" s="16" t="s">
        <v>20</v>
      </c>
      <c r="C5" s="29">
        <f>K3</f>
        <v>3</v>
      </c>
      <c r="D5" s="30" t="s">
        <v>8</v>
      </c>
      <c r="E5" s="31">
        <f>I3</f>
        <v>14</v>
      </c>
      <c r="F5" s="29">
        <f>K4</f>
        <v>6</v>
      </c>
      <c r="G5" s="30" t="s">
        <v>8</v>
      </c>
      <c r="H5" s="31">
        <f>I4</f>
        <v>10</v>
      </c>
      <c r="I5" s="77"/>
      <c r="J5" s="78"/>
      <c r="K5" s="79"/>
      <c r="L5" s="35">
        <f>SUM(IF(C5&gt;E5,1,0),IF(F5&gt;H5,1,0),IF(I5&gt;K5,1,0))</f>
        <v>0</v>
      </c>
      <c r="M5" s="55">
        <v>3</v>
      </c>
      <c r="N5" s="37">
        <f>C5+F5+I5</f>
        <v>9</v>
      </c>
      <c r="O5" s="37" t="s">
        <v>8</v>
      </c>
      <c r="P5" s="37">
        <f>E5+H5+K5</f>
        <v>24</v>
      </c>
      <c r="Q5" s="38">
        <f t="shared" si="0"/>
        <v>0.375</v>
      </c>
    </row>
    <row r="6" spans="1:17" ht="15" thickBot="1" x14ac:dyDescent="0.35"/>
    <row r="7" spans="1:17" x14ac:dyDescent="0.3">
      <c r="A7" s="195" t="s">
        <v>69</v>
      </c>
      <c r="B7" s="196"/>
      <c r="C7" s="199" t="s">
        <v>0</v>
      </c>
      <c r="D7" s="200"/>
      <c r="E7" s="201"/>
      <c r="F7" s="199" t="s">
        <v>1</v>
      </c>
      <c r="G7" s="200"/>
      <c r="H7" s="201"/>
      <c r="I7" s="199" t="s">
        <v>2</v>
      </c>
      <c r="J7" s="200"/>
      <c r="K7" s="201"/>
      <c r="L7" s="202" t="s">
        <v>5</v>
      </c>
      <c r="M7" s="200" t="s">
        <v>6</v>
      </c>
      <c r="N7" s="200" t="s">
        <v>7</v>
      </c>
      <c r="O7" s="200"/>
      <c r="P7" s="200"/>
      <c r="Q7" s="201"/>
    </row>
    <row r="8" spans="1:17" ht="15" thickBot="1" x14ac:dyDescent="0.35">
      <c r="A8" s="197"/>
      <c r="B8" s="198"/>
      <c r="C8" s="206" t="str">
        <f>B9</f>
        <v>Hnojník A</v>
      </c>
      <c r="D8" s="204"/>
      <c r="E8" s="205"/>
      <c r="F8" s="206" t="str">
        <f>B10</f>
        <v>Raškovice A</v>
      </c>
      <c r="G8" s="204"/>
      <c r="H8" s="205"/>
      <c r="I8" s="206" t="str">
        <f>B11</f>
        <v>Baška A</v>
      </c>
      <c r="J8" s="204"/>
      <c r="K8" s="205"/>
      <c r="L8" s="203"/>
      <c r="M8" s="204"/>
      <c r="N8" s="204"/>
      <c r="O8" s="204"/>
      <c r="P8" s="204"/>
      <c r="Q8" s="205"/>
    </row>
    <row r="9" spans="1:17" ht="21" x14ac:dyDescent="0.3">
      <c r="A9" s="1" t="s">
        <v>0</v>
      </c>
      <c r="B9" s="6" t="s">
        <v>12</v>
      </c>
      <c r="C9" s="73"/>
      <c r="D9" s="74"/>
      <c r="E9" s="75"/>
      <c r="F9" s="60">
        <v>9</v>
      </c>
      <c r="G9" s="61" t="s">
        <v>8</v>
      </c>
      <c r="H9" s="62">
        <v>6</v>
      </c>
      <c r="I9" s="60">
        <v>12</v>
      </c>
      <c r="J9" s="61" t="s">
        <v>8</v>
      </c>
      <c r="K9" s="62">
        <v>5</v>
      </c>
      <c r="L9" s="63">
        <f>SUM(IF(C9&gt;E9,1,0),IF(F9&gt;H9,1,0),IF(I9&gt;K9,1,0))</f>
        <v>2</v>
      </c>
      <c r="M9" s="76">
        <v>4</v>
      </c>
      <c r="N9" s="61">
        <f>C9+F9+I9</f>
        <v>21</v>
      </c>
      <c r="O9" s="61" t="s">
        <v>8</v>
      </c>
      <c r="P9" s="61">
        <f>E9+H9+K9</f>
        <v>11</v>
      </c>
      <c r="Q9" s="62">
        <f>N9/P9</f>
        <v>1.9090909090909092</v>
      </c>
    </row>
    <row r="10" spans="1:17" ht="21" x14ac:dyDescent="0.3">
      <c r="A10" s="15" t="s">
        <v>1</v>
      </c>
      <c r="B10" s="16" t="s">
        <v>19</v>
      </c>
      <c r="C10" s="17">
        <f>H9</f>
        <v>6</v>
      </c>
      <c r="D10" s="18" t="s">
        <v>8</v>
      </c>
      <c r="E10" s="19">
        <f>F9</f>
        <v>9</v>
      </c>
      <c r="F10" s="43"/>
      <c r="G10" s="44"/>
      <c r="H10" s="45"/>
      <c r="I10" s="23">
        <v>8</v>
      </c>
      <c r="J10" s="24" t="s">
        <v>8</v>
      </c>
      <c r="K10" s="25">
        <v>11</v>
      </c>
      <c r="L10" s="26">
        <f>SUM(IF(C10&gt;E10,1,0),IF(F10&gt;H10,1,0),IF(I10&gt;K10,1,0))</f>
        <v>0</v>
      </c>
      <c r="M10" s="52">
        <v>6</v>
      </c>
      <c r="N10" s="24">
        <f>C10+F10+I10</f>
        <v>14</v>
      </c>
      <c r="O10" s="24" t="s">
        <v>8</v>
      </c>
      <c r="P10" s="24">
        <f>E10+H10+K10</f>
        <v>20</v>
      </c>
      <c r="Q10" s="25">
        <f t="shared" ref="Q10:Q11" si="1">N10/P10</f>
        <v>0.7</v>
      </c>
    </row>
    <row r="11" spans="1:17" ht="21.6" thickBot="1" x14ac:dyDescent="0.35">
      <c r="A11" s="4" t="s">
        <v>2</v>
      </c>
      <c r="B11" s="16" t="s">
        <v>22</v>
      </c>
      <c r="C11" s="29">
        <f>K9</f>
        <v>5</v>
      </c>
      <c r="D11" s="30" t="s">
        <v>8</v>
      </c>
      <c r="E11" s="31">
        <f>I9</f>
        <v>12</v>
      </c>
      <c r="F11" s="29">
        <f>K10</f>
        <v>11</v>
      </c>
      <c r="G11" s="30" t="s">
        <v>8</v>
      </c>
      <c r="H11" s="31">
        <f>I10</f>
        <v>8</v>
      </c>
      <c r="I11" s="77"/>
      <c r="J11" s="78"/>
      <c r="K11" s="79"/>
      <c r="L11" s="35">
        <f>SUM(IF(C11&gt;E11,1,0),IF(F11&gt;H11,1,0),IF(I11&gt;K11,1,0))</f>
        <v>1</v>
      </c>
      <c r="M11" s="55">
        <v>5</v>
      </c>
      <c r="N11" s="37">
        <f>C11+F11+I11</f>
        <v>16</v>
      </c>
      <c r="O11" s="37" t="s">
        <v>8</v>
      </c>
      <c r="P11" s="37">
        <f>E11+H11+K11</f>
        <v>20</v>
      </c>
      <c r="Q11" s="38">
        <f t="shared" si="1"/>
        <v>0.8</v>
      </c>
    </row>
    <row r="12" spans="1:17" ht="15" thickBot="1" x14ac:dyDescent="0.35"/>
    <row r="13" spans="1:17" x14ac:dyDescent="0.3">
      <c r="A13" s="195" t="s">
        <v>70</v>
      </c>
      <c r="B13" s="196"/>
      <c r="C13" s="199" t="s">
        <v>0</v>
      </c>
      <c r="D13" s="200"/>
      <c r="E13" s="201"/>
      <c r="F13" s="199" t="s">
        <v>1</v>
      </c>
      <c r="G13" s="200"/>
      <c r="H13" s="201"/>
      <c r="I13" s="199" t="s">
        <v>2</v>
      </c>
      <c r="J13" s="200"/>
      <c r="K13" s="201"/>
      <c r="L13" s="202" t="s">
        <v>5</v>
      </c>
      <c r="M13" s="200" t="s">
        <v>6</v>
      </c>
      <c r="N13" s="200" t="s">
        <v>7</v>
      </c>
      <c r="O13" s="200"/>
      <c r="P13" s="200"/>
      <c r="Q13" s="201"/>
    </row>
    <row r="14" spans="1:17" ht="15" thickBot="1" x14ac:dyDescent="0.35">
      <c r="A14" s="197"/>
      <c r="B14" s="198"/>
      <c r="C14" s="206" t="str">
        <f>B15</f>
        <v>Kozlovice A</v>
      </c>
      <c r="D14" s="204"/>
      <c r="E14" s="205"/>
      <c r="F14" s="206" t="str">
        <f>B16</f>
        <v>Brušperk B</v>
      </c>
      <c r="G14" s="204"/>
      <c r="H14" s="205"/>
      <c r="I14" s="206" t="str">
        <f>B17</f>
        <v>7.ZŠ A</v>
      </c>
      <c r="J14" s="204"/>
      <c r="K14" s="205"/>
      <c r="L14" s="203"/>
      <c r="M14" s="204"/>
      <c r="N14" s="204"/>
      <c r="O14" s="204"/>
      <c r="P14" s="204"/>
      <c r="Q14" s="205"/>
    </row>
    <row r="15" spans="1:17" ht="21" x14ac:dyDescent="0.3">
      <c r="A15" s="1" t="s">
        <v>0</v>
      </c>
      <c r="B15" s="6" t="s">
        <v>13</v>
      </c>
      <c r="C15" s="73"/>
      <c r="D15" s="74"/>
      <c r="E15" s="75"/>
      <c r="F15" s="60">
        <v>9</v>
      </c>
      <c r="G15" s="61" t="s">
        <v>8</v>
      </c>
      <c r="H15" s="62">
        <v>6</v>
      </c>
      <c r="I15" s="60">
        <v>14</v>
      </c>
      <c r="J15" s="61" t="s">
        <v>8</v>
      </c>
      <c r="K15" s="62">
        <v>4</v>
      </c>
      <c r="L15" s="63">
        <f>SUM(IF(C15&gt;E15,1,0),IF(F15&gt;H15,1,0),IF(I15&gt;K15,1,0))</f>
        <v>2</v>
      </c>
      <c r="M15" s="76">
        <v>7</v>
      </c>
      <c r="N15" s="61">
        <f>C15+F15+I15</f>
        <v>23</v>
      </c>
      <c r="O15" s="61" t="s">
        <v>8</v>
      </c>
      <c r="P15" s="61">
        <f>E15+H15+K15</f>
        <v>10</v>
      </c>
      <c r="Q15" s="62">
        <f>N15/P15</f>
        <v>2.2999999999999998</v>
      </c>
    </row>
    <row r="16" spans="1:17" ht="21" x14ac:dyDescent="0.3">
      <c r="A16" s="15" t="s">
        <v>1</v>
      </c>
      <c r="B16" s="16" t="s">
        <v>15</v>
      </c>
      <c r="C16" s="17">
        <f>H15</f>
        <v>6</v>
      </c>
      <c r="D16" s="18" t="s">
        <v>8</v>
      </c>
      <c r="E16" s="19">
        <f>F15</f>
        <v>9</v>
      </c>
      <c r="F16" s="43"/>
      <c r="G16" s="44"/>
      <c r="H16" s="45"/>
      <c r="I16" s="23">
        <v>5</v>
      </c>
      <c r="J16" s="24" t="s">
        <v>8</v>
      </c>
      <c r="K16" s="25">
        <v>17</v>
      </c>
      <c r="L16" s="26">
        <f>SUM(IF(C16&gt;E16,1,0),IF(F16&gt;H16,1,0),IF(I16&gt;K16,1,0))</f>
        <v>0</v>
      </c>
      <c r="M16" s="52">
        <v>9</v>
      </c>
      <c r="N16" s="24">
        <f>C16+F16+I16</f>
        <v>11</v>
      </c>
      <c r="O16" s="24" t="s">
        <v>8</v>
      </c>
      <c r="P16" s="24">
        <f>E16+H16+K16</f>
        <v>26</v>
      </c>
      <c r="Q16" s="25">
        <f t="shared" ref="Q16:Q17" si="2">N16/P16</f>
        <v>0.42307692307692307</v>
      </c>
    </row>
    <row r="17" spans="1:17" ht="21.6" thickBot="1" x14ac:dyDescent="0.35">
      <c r="A17" s="4" t="s">
        <v>2</v>
      </c>
      <c r="B17" s="16" t="s">
        <v>21</v>
      </c>
      <c r="C17" s="29">
        <f>K15</f>
        <v>4</v>
      </c>
      <c r="D17" s="30" t="s">
        <v>8</v>
      </c>
      <c r="E17" s="31">
        <f>I15</f>
        <v>14</v>
      </c>
      <c r="F17" s="29">
        <f>K16</f>
        <v>17</v>
      </c>
      <c r="G17" s="30" t="s">
        <v>8</v>
      </c>
      <c r="H17" s="31">
        <f>I16</f>
        <v>5</v>
      </c>
      <c r="I17" s="77"/>
      <c r="J17" s="78"/>
      <c r="K17" s="79"/>
      <c r="L17" s="35">
        <f>SUM(IF(C17&gt;E17,1,0),IF(F17&gt;H17,1,0),IF(I17&gt;K17,1,0))</f>
        <v>1</v>
      </c>
      <c r="M17" s="55">
        <v>8</v>
      </c>
      <c r="N17" s="37">
        <f>C17+F17+I17</f>
        <v>21</v>
      </c>
      <c r="O17" s="37" t="s">
        <v>8</v>
      </c>
      <c r="P17" s="37">
        <f>E17+H17+K17</f>
        <v>19</v>
      </c>
      <c r="Q17" s="38">
        <f t="shared" si="2"/>
        <v>1.1052631578947369</v>
      </c>
    </row>
    <row r="18" spans="1:17" ht="15" thickBot="1" x14ac:dyDescent="0.35"/>
    <row r="19" spans="1:17" x14ac:dyDescent="0.3">
      <c r="A19" s="195" t="s">
        <v>71</v>
      </c>
      <c r="B19" s="196"/>
      <c r="C19" s="199" t="s">
        <v>0</v>
      </c>
      <c r="D19" s="200"/>
      <c r="E19" s="201"/>
      <c r="F19" s="199" t="s">
        <v>1</v>
      </c>
      <c r="G19" s="200"/>
      <c r="H19" s="201"/>
      <c r="I19" s="199" t="s">
        <v>2</v>
      </c>
      <c r="J19" s="200"/>
      <c r="K19" s="201"/>
      <c r="L19" s="202" t="s">
        <v>5</v>
      </c>
      <c r="M19" s="200" t="s">
        <v>6</v>
      </c>
      <c r="N19" s="200" t="s">
        <v>7</v>
      </c>
      <c r="O19" s="200"/>
      <c r="P19" s="200"/>
      <c r="Q19" s="201"/>
    </row>
    <row r="20" spans="1:17" ht="15" thickBot="1" x14ac:dyDescent="0.35">
      <c r="A20" s="197"/>
      <c r="B20" s="198"/>
      <c r="C20" s="206" t="str">
        <f>B21</f>
        <v>Staré Město A</v>
      </c>
      <c r="D20" s="204"/>
      <c r="E20" s="205"/>
      <c r="F20" s="206" t="str">
        <f>B22</f>
        <v>Hnojník B</v>
      </c>
      <c r="G20" s="204"/>
      <c r="H20" s="205"/>
      <c r="I20" s="206" t="str">
        <f>B23</f>
        <v>Sviadnov A</v>
      </c>
      <c r="J20" s="204"/>
      <c r="K20" s="205"/>
      <c r="L20" s="203"/>
      <c r="M20" s="204"/>
      <c r="N20" s="204"/>
      <c r="O20" s="204"/>
      <c r="P20" s="204"/>
      <c r="Q20" s="205"/>
    </row>
    <row r="21" spans="1:17" ht="21" x14ac:dyDescent="0.3">
      <c r="A21" s="1" t="s">
        <v>0</v>
      </c>
      <c r="B21" s="6" t="s">
        <v>73</v>
      </c>
      <c r="C21" s="73"/>
      <c r="D21" s="74"/>
      <c r="E21" s="75"/>
      <c r="F21" s="60">
        <v>13</v>
      </c>
      <c r="G21" s="61" t="s">
        <v>8</v>
      </c>
      <c r="H21" s="62">
        <v>10</v>
      </c>
      <c r="I21" s="60">
        <v>6</v>
      </c>
      <c r="J21" s="61" t="s">
        <v>8</v>
      </c>
      <c r="K21" s="62">
        <v>13</v>
      </c>
      <c r="L21" s="63">
        <f>SUM(IF(C21&gt;E21,1,0),IF(F21&gt;H21,1,0),IF(I21&gt;K21,1,0))</f>
        <v>1</v>
      </c>
      <c r="M21" s="76">
        <v>11</v>
      </c>
      <c r="N21" s="61">
        <f>C21+F21+I21</f>
        <v>19</v>
      </c>
      <c r="O21" s="61" t="s">
        <v>8</v>
      </c>
      <c r="P21" s="61">
        <f>E21+H21+K21</f>
        <v>23</v>
      </c>
      <c r="Q21" s="62">
        <f>N21/P21</f>
        <v>0.82608695652173914</v>
      </c>
    </row>
    <row r="22" spans="1:17" ht="21" x14ac:dyDescent="0.3">
      <c r="A22" s="15" t="s">
        <v>1</v>
      </c>
      <c r="B22" s="16" t="s">
        <v>17</v>
      </c>
      <c r="C22" s="17">
        <f>H21</f>
        <v>10</v>
      </c>
      <c r="D22" s="18" t="s">
        <v>8</v>
      </c>
      <c r="E22" s="19">
        <f>F21</f>
        <v>13</v>
      </c>
      <c r="F22" s="43"/>
      <c r="G22" s="44"/>
      <c r="H22" s="45"/>
      <c r="I22" s="23">
        <v>7</v>
      </c>
      <c r="J22" s="24" t="s">
        <v>8</v>
      </c>
      <c r="K22" s="25">
        <v>10</v>
      </c>
      <c r="L22" s="26">
        <f>SUM(IF(C22&gt;E22,1,0),IF(F22&gt;H22,1,0),IF(I22&gt;K22,1,0))</f>
        <v>0</v>
      </c>
      <c r="M22" s="52">
        <v>12</v>
      </c>
      <c r="N22" s="24">
        <f>C22+F22+I22</f>
        <v>17</v>
      </c>
      <c r="O22" s="24" t="s">
        <v>8</v>
      </c>
      <c r="P22" s="24">
        <f>E22+H22+K22</f>
        <v>23</v>
      </c>
      <c r="Q22" s="25">
        <f>N22/P22</f>
        <v>0.73913043478260865</v>
      </c>
    </row>
    <row r="23" spans="1:17" ht="21.6" thickBot="1" x14ac:dyDescent="0.35">
      <c r="A23" s="4" t="s">
        <v>2</v>
      </c>
      <c r="B23" s="16" t="s">
        <v>23</v>
      </c>
      <c r="C23" s="29">
        <f>K21</f>
        <v>13</v>
      </c>
      <c r="D23" s="30" t="s">
        <v>8</v>
      </c>
      <c r="E23" s="31">
        <f>I21</f>
        <v>6</v>
      </c>
      <c r="F23" s="29">
        <f>K22</f>
        <v>10</v>
      </c>
      <c r="G23" s="30" t="s">
        <v>8</v>
      </c>
      <c r="H23" s="31">
        <f>I22</f>
        <v>7</v>
      </c>
      <c r="I23" s="77"/>
      <c r="J23" s="78"/>
      <c r="K23" s="79"/>
      <c r="L23" s="35">
        <f>SUM(IF(C23&gt;E23,1,0),IF(F23&gt;H23,1,0),IF(I23&gt;K23,1,0))</f>
        <v>2</v>
      </c>
      <c r="M23" s="55">
        <v>10</v>
      </c>
      <c r="N23" s="37">
        <f>C23+F23+I23</f>
        <v>23</v>
      </c>
      <c r="O23" s="37" t="s">
        <v>8</v>
      </c>
      <c r="P23" s="37">
        <f>E23+H23+K23</f>
        <v>13</v>
      </c>
      <c r="Q23" s="38">
        <f>N23/P23</f>
        <v>1.7692307692307692</v>
      </c>
    </row>
    <row r="24" spans="1:17" ht="15" thickBot="1" x14ac:dyDescent="0.35"/>
    <row r="25" spans="1:17" x14ac:dyDescent="0.3">
      <c r="A25" s="195" t="s">
        <v>72</v>
      </c>
      <c r="B25" s="196"/>
      <c r="C25" s="199" t="s">
        <v>0</v>
      </c>
      <c r="D25" s="200"/>
      <c r="E25" s="201"/>
      <c r="F25" s="199" t="s">
        <v>1</v>
      </c>
      <c r="G25" s="200"/>
      <c r="H25" s="201"/>
      <c r="I25" s="199" t="s">
        <v>2</v>
      </c>
      <c r="J25" s="200"/>
      <c r="K25" s="201"/>
      <c r="L25" s="202" t="s">
        <v>5</v>
      </c>
      <c r="M25" s="200" t="s">
        <v>6</v>
      </c>
      <c r="N25" s="200" t="s">
        <v>7</v>
      </c>
      <c r="O25" s="200"/>
      <c r="P25" s="200"/>
      <c r="Q25" s="201"/>
    </row>
    <row r="26" spans="1:17" ht="15" thickBot="1" x14ac:dyDescent="0.35">
      <c r="A26" s="197"/>
      <c r="B26" s="198"/>
      <c r="C26" s="206" t="str">
        <f>B27</f>
        <v>Metylovice A</v>
      </c>
      <c r="D26" s="204"/>
      <c r="E26" s="205"/>
      <c r="F26" s="206" t="str">
        <f>B28</f>
        <v>Staré Město B</v>
      </c>
      <c r="G26" s="204"/>
      <c r="H26" s="205"/>
      <c r="I26" s="206" t="str">
        <f>B29</f>
        <v>Sedliště A</v>
      </c>
      <c r="J26" s="204"/>
      <c r="K26" s="205"/>
      <c r="L26" s="203"/>
      <c r="M26" s="204"/>
      <c r="N26" s="204"/>
      <c r="O26" s="204"/>
      <c r="P26" s="204"/>
      <c r="Q26" s="205"/>
    </row>
    <row r="27" spans="1:17" ht="21" x14ac:dyDescent="0.3">
      <c r="A27" s="1" t="s">
        <v>0</v>
      </c>
      <c r="B27" s="6" t="s">
        <v>14</v>
      </c>
      <c r="C27" s="73"/>
      <c r="D27" s="74"/>
      <c r="E27" s="75"/>
      <c r="F27" s="60">
        <v>9</v>
      </c>
      <c r="G27" s="61" t="s">
        <v>8</v>
      </c>
      <c r="H27" s="62">
        <v>6</v>
      </c>
      <c r="I27" s="60">
        <v>9</v>
      </c>
      <c r="J27" s="61" t="s">
        <v>8</v>
      </c>
      <c r="K27" s="62">
        <v>7</v>
      </c>
      <c r="L27" s="63">
        <f>SUM(IF(C27&gt;E27,1,0),IF(F27&gt;H27,1,0),IF(I27&gt;K27,1,0))</f>
        <v>2</v>
      </c>
      <c r="M27" s="76">
        <v>13</v>
      </c>
      <c r="N27" s="61">
        <f>C27+F27+I27</f>
        <v>18</v>
      </c>
      <c r="O27" s="61" t="s">
        <v>8</v>
      </c>
      <c r="P27" s="61">
        <f>E27+H27+K27</f>
        <v>13</v>
      </c>
      <c r="Q27" s="62">
        <f>N27/P27</f>
        <v>1.3846153846153846</v>
      </c>
    </row>
    <row r="28" spans="1:17" ht="21" x14ac:dyDescent="0.3">
      <c r="A28" s="15" t="s">
        <v>1</v>
      </c>
      <c r="B28" s="16" t="s">
        <v>74</v>
      </c>
      <c r="C28" s="17">
        <f>H27</f>
        <v>6</v>
      </c>
      <c r="D28" s="18" t="s">
        <v>8</v>
      </c>
      <c r="E28" s="19">
        <f>F27</f>
        <v>9</v>
      </c>
      <c r="F28" s="43"/>
      <c r="G28" s="44"/>
      <c r="H28" s="45"/>
      <c r="I28" s="23">
        <v>5</v>
      </c>
      <c r="J28" s="24" t="s">
        <v>8</v>
      </c>
      <c r="K28" s="25">
        <v>21</v>
      </c>
      <c r="L28" s="26">
        <f>SUM(IF(C28&gt;E28,1,0),IF(F28&gt;H28,1,0),IF(I28&gt;K28,1,0))</f>
        <v>0</v>
      </c>
      <c r="M28" s="52">
        <v>15</v>
      </c>
      <c r="N28" s="24">
        <f>C28+F28+I28</f>
        <v>11</v>
      </c>
      <c r="O28" s="24" t="s">
        <v>8</v>
      </c>
      <c r="P28" s="24">
        <f>E28+H28+K28</f>
        <v>30</v>
      </c>
      <c r="Q28" s="25">
        <f>N28/P28</f>
        <v>0.36666666666666664</v>
      </c>
    </row>
    <row r="29" spans="1:17" ht="21.6" thickBot="1" x14ac:dyDescent="0.35">
      <c r="A29" s="4" t="s">
        <v>2</v>
      </c>
      <c r="B29" s="16" t="s">
        <v>24</v>
      </c>
      <c r="C29" s="29">
        <f>K27</f>
        <v>7</v>
      </c>
      <c r="D29" s="30" t="s">
        <v>8</v>
      </c>
      <c r="E29" s="31">
        <f>I27</f>
        <v>9</v>
      </c>
      <c r="F29" s="29">
        <f>K28</f>
        <v>21</v>
      </c>
      <c r="G29" s="30" t="s">
        <v>8</v>
      </c>
      <c r="H29" s="31">
        <f>I28</f>
        <v>5</v>
      </c>
      <c r="I29" s="77"/>
      <c r="J29" s="78"/>
      <c r="K29" s="79"/>
      <c r="L29" s="35">
        <f>SUM(IF(C29&gt;E29,1,0),IF(F29&gt;H29,1,0),IF(I29&gt;K29,1,0))</f>
        <v>1</v>
      </c>
      <c r="M29" s="55">
        <v>14</v>
      </c>
      <c r="N29" s="37">
        <f>C29+F29+I29</f>
        <v>28</v>
      </c>
      <c r="O29" s="37" t="s">
        <v>8</v>
      </c>
      <c r="P29" s="37">
        <f>E29+H29+K29</f>
        <v>14</v>
      </c>
      <c r="Q29" s="38">
        <f>N29/P29</f>
        <v>2</v>
      </c>
    </row>
  </sheetData>
  <mergeCells count="50">
    <mergeCell ref="A25:B26"/>
    <mergeCell ref="C25:E25"/>
    <mergeCell ref="F25:H25"/>
    <mergeCell ref="I25:K25"/>
    <mergeCell ref="A19:B20"/>
    <mergeCell ref="C19:E19"/>
    <mergeCell ref="F19:H19"/>
    <mergeCell ref="I19:K19"/>
    <mergeCell ref="L19:L20"/>
    <mergeCell ref="F20:H20"/>
    <mergeCell ref="I20:K20"/>
    <mergeCell ref="N25:Q26"/>
    <mergeCell ref="C26:E26"/>
    <mergeCell ref="F26:H26"/>
    <mergeCell ref="I26:K26"/>
    <mergeCell ref="N19:Q20"/>
    <mergeCell ref="C20:E20"/>
    <mergeCell ref="L25:L26"/>
    <mergeCell ref="M25:M26"/>
    <mergeCell ref="M19:M20"/>
    <mergeCell ref="N7:Q8"/>
    <mergeCell ref="C8:E8"/>
    <mergeCell ref="F8:H8"/>
    <mergeCell ref="I8:K8"/>
    <mergeCell ref="A13:B14"/>
    <mergeCell ref="C13:E13"/>
    <mergeCell ref="F13:H13"/>
    <mergeCell ref="I13:K13"/>
    <mergeCell ref="L13:L14"/>
    <mergeCell ref="M13:M14"/>
    <mergeCell ref="N13:Q14"/>
    <mergeCell ref="C14:E14"/>
    <mergeCell ref="F14:H14"/>
    <mergeCell ref="I14:K14"/>
    <mergeCell ref="N1:Q2"/>
    <mergeCell ref="C2:E2"/>
    <mergeCell ref="F2:H2"/>
    <mergeCell ref="I2:K2"/>
    <mergeCell ref="A7:B8"/>
    <mergeCell ref="C7:E7"/>
    <mergeCell ref="F7:H7"/>
    <mergeCell ref="I7:K7"/>
    <mergeCell ref="L7:L8"/>
    <mergeCell ref="M7:M8"/>
    <mergeCell ref="A1:B2"/>
    <mergeCell ref="C1:E1"/>
    <mergeCell ref="F1:H1"/>
    <mergeCell ref="I1:K1"/>
    <mergeCell ref="L1:L2"/>
    <mergeCell ref="M1:M2"/>
  </mergeCell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76882-0C26-426E-8B22-430236518EB2}">
  <sheetPr>
    <tabColor rgb="FFFFC000"/>
    <pageSetUpPr fitToPage="1"/>
  </sheetPr>
  <dimension ref="A1:T27"/>
  <sheetViews>
    <sheetView topLeftCell="A11" workbookViewId="0">
      <selection activeCell="L28" sqref="L28"/>
    </sheetView>
  </sheetViews>
  <sheetFormatPr defaultRowHeight="14.4" x14ac:dyDescent="0.3"/>
  <cols>
    <col min="1" max="1" width="5.5546875" style="46" customWidth="1"/>
    <col min="2" max="2" width="20.44140625" style="46" customWidth="1"/>
    <col min="3" max="13" width="5" style="46" customWidth="1"/>
    <col min="14" max="14" width="5.33203125" style="46" customWidth="1"/>
    <col min="15" max="17" width="8" style="46" customWidth="1"/>
    <col min="18" max="18" width="2.33203125" style="46" customWidth="1"/>
    <col min="19" max="19" width="8" style="46" customWidth="1"/>
    <col min="20" max="20" width="10" style="46" customWidth="1"/>
    <col min="21" max="245" width="8.88671875" style="46"/>
    <col min="246" max="246" width="14.5546875" style="46" bestFit="1" customWidth="1"/>
    <col min="247" max="261" width="5" style="46" customWidth="1"/>
    <col min="262" max="270" width="0" style="46" hidden="1" customWidth="1"/>
    <col min="271" max="273" width="8" style="46" customWidth="1"/>
    <col min="274" max="274" width="2.33203125" style="46" customWidth="1"/>
    <col min="275" max="276" width="8" style="46" customWidth="1"/>
    <col min="277" max="501" width="8.88671875" style="46"/>
    <col min="502" max="502" width="14.5546875" style="46" bestFit="1" customWidth="1"/>
    <col min="503" max="517" width="5" style="46" customWidth="1"/>
    <col min="518" max="526" width="0" style="46" hidden="1" customWidth="1"/>
    <col min="527" max="529" width="8" style="46" customWidth="1"/>
    <col min="530" max="530" width="2.33203125" style="46" customWidth="1"/>
    <col min="531" max="532" width="8" style="46" customWidth="1"/>
    <col min="533" max="757" width="8.88671875" style="46"/>
    <col min="758" max="758" width="14.5546875" style="46" bestFit="1" customWidth="1"/>
    <col min="759" max="773" width="5" style="46" customWidth="1"/>
    <col min="774" max="782" width="0" style="46" hidden="1" customWidth="1"/>
    <col min="783" max="785" width="8" style="46" customWidth="1"/>
    <col min="786" max="786" width="2.33203125" style="46" customWidth="1"/>
    <col min="787" max="788" width="8" style="46" customWidth="1"/>
    <col min="789" max="1013" width="8.88671875" style="46"/>
    <col min="1014" max="1014" width="14.5546875" style="46" bestFit="1" customWidth="1"/>
    <col min="1015" max="1029" width="5" style="46" customWidth="1"/>
    <col min="1030" max="1038" width="0" style="46" hidden="1" customWidth="1"/>
    <col min="1039" max="1041" width="8" style="46" customWidth="1"/>
    <col min="1042" max="1042" width="2.33203125" style="46" customWidth="1"/>
    <col min="1043" max="1044" width="8" style="46" customWidth="1"/>
    <col min="1045" max="1269" width="8.88671875" style="46"/>
    <col min="1270" max="1270" width="14.5546875" style="46" bestFit="1" customWidth="1"/>
    <col min="1271" max="1285" width="5" style="46" customWidth="1"/>
    <col min="1286" max="1294" width="0" style="46" hidden="1" customWidth="1"/>
    <col min="1295" max="1297" width="8" style="46" customWidth="1"/>
    <col min="1298" max="1298" width="2.33203125" style="46" customWidth="1"/>
    <col min="1299" max="1300" width="8" style="46" customWidth="1"/>
    <col min="1301" max="1525" width="8.88671875" style="46"/>
    <col min="1526" max="1526" width="14.5546875" style="46" bestFit="1" customWidth="1"/>
    <col min="1527" max="1541" width="5" style="46" customWidth="1"/>
    <col min="1542" max="1550" width="0" style="46" hidden="1" customWidth="1"/>
    <col min="1551" max="1553" width="8" style="46" customWidth="1"/>
    <col min="1554" max="1554" width="2.33203125" style="46" customWidth="1"/>
    <col min="1555" max="1556" width="8" style="46" customWidth="1"/>
    <col min="1557" max="1781" width="8.88671875" style="46"/>
    <col min="1782" max="1782" width="14.5546875" style="46" bestFit="1" customWidth="1"/>
    <col min="1783" max="1797" width="5" style="46" customWidth="1"/>
    <col min="1798" max="1806" width="0" style="46" hidden="1" customWidth="1"/>
    <col min="1807" max="1809" width="8" style="46" customWidth="1"/>
    <col min="1810" max="1810" width="2.33203125" style="46" customWidth="1"/>
    <col min="1811" max="1812" width="8" style="46" customWidth="1"/>
    <col min="1813" max="2037" width="8.88671875" style="46"/>
    <col min="2038" max="2038" width="14.5546875" style="46" bestFit="1" customWidth="1"/>
    <col min="2039" max="2053" width="5" style="46" customWidth="1"/>
    <col min="2054" max="2062" width="0" style="46" hidden="1" customWidth="1"/>
    <col min="2063" max="2065" width="8" style="46" customWidth="1"/>
    <col min="2066" max="2066" width="2.33203125" style="46" customWidth="1"/>
    <col min="2067" max="2068" width="8" style="46" customWidth="1"/>
    <col min="2069" max="2293" width="8.88671875" style="46"/>
    <col min="2294" max="2294" width="14.5546875" style="46" bestFit="1" customWidth="1"/>
    <col min="2295" max="2309" width="5" style="46" customWidth="1"/>
    <col min="2310" max="2318" width="0" style="46" hidden="1" customWidth="1"/>
    <col min="2319" max="2321" width="8" style="46" customWidth="1"/>
    <col min="2322" max="2322" width="2.33203125" style="46" customWidth="1"/>
    <col min="2323" max="2324" width="8" style="46" customWidth="1"/>
    <col min="2325" max="2549" width="8.88671875" style="46"/>
    <col min="2550" max="2550" width="14.5546875" style="46" bestFit="1" customWidth="1"/>
    <col min="2551" max="2565" width="5" style="46" customWidth="1"/>
    <col min="2566" max="2574" width="0" style="46" hidden="1" customWidth="1"/>
    <col min="2575" max="2577" width="8" style="46" customWidth="1"/>
    <col min="2578" max="2578" width="2.33203125" style="46" customWidth="1"/>
    <col min="2579" max="2580" width="8" style="46" customWidth="1"/>
    <col min="2581" max="2805" width="8.88671875" style="46"/>
    <col min="2806" max="2806" width="14.5546875" style="46" bestFit="1" customWidth="1"/>
    <col min="2807" max="2821" width="5" style="46" customWidth="1"/>
    <col min="2822" max="2830" width="0" style="46" hidden="1" customWidth="1"/>
    <col min="2831" max="2833" width="8" style="46" customWidth="1"/>
    <col min="2834" max="2834" width="2.33203125" style="46" customWidth="1"/>
    <col min="2835" max="2836" width="8" style="46" customWidth="1"/>
    <col min="2837" max="3061" width="8.88671875" style="46"/>
    <col min="3062" max="3062" width="14.5546875" style="46" bestFit="1" customWidth="1"/>
    <col min="3063" max="3077" width="5" style="46" customWidth="1"/>
    <col min="3078" max="3086" width="0" style="46" hidden="1" customWidth="1"/>
    <col min="3087" max="3089" width="8" style="46" customWidth="1"/>
    <col min="3090" max="3090" width="2.33203125" style="46" customWidth="1"/>
    <col min="3091" max="3092" width="8" style="46" customWidth="1"/>
    <col min="3093" max="3317" width="8.88671875" style="46"/>
    <col min="3318" max="3318" width="14.5546875" style="46" bestFit="1" customWidth="1"/>
    <col min="3319" max="3333" width="5" style="46" customWidth="1"/>
    <col min="3334" max="3342" width="0" style="46" hidden="1" customWidth="1"/>
    <col min="3343" max="3345" width="8" style="46" customWidth="1"/>
    <col min="3346" max="3346" width="2.33203125" style="46" customWidth="1"/>
    <col min="3347" max="3348" width="8" style="46" customWidth="1"/>
    <col min="3349" max="3573" width="8.88671875" style="46"/>
    <col min="3574" max="3574" width="14.5546875" style="46" bestFit="1" customWidth="1"/>
    <col min="3575" max="3589" width="5" style="46" customWidth="1"/>
    <col min="3590" max="3598" width="0" style="46" hidden="1" customWidth="1"/>
    <col min="3599" max="3601" width="8" style="46" customWidth="1"/>
    <col min="3602" max="3602" width="2.33203125" style="46" customWidth="1"/>
    <col min="3603" max="3604" width="8" style="46" customWidth="1"/>
    <col min="3605" max="3829" width="8.88671875" style="46"/>
    <col min="3830" max="3830" width="14.5546875" style="46" bestFit="1" customWidth="1"/>
    <col min="3831" max="3845" width="5" style="46" customWidth="1"/>
    <col min="3846" max="3854" width="0" style="46" hidden="1" customWidth="1"/>
    <col min="3855" max="3857" width="8" style="46" customWidth="1"/>
    <col min="3858" max="3858" width="2.33203125" style="46" customWidth="1"/>
    <col min="3859" max="3860" width="8" style="46" customWidth="1"/>
    <col min="3861" max="4085" width="8.88671875" style="46"/>
    <col min="4086" max="4086" width="14.5546875" style="46" bestFit="1" customWidth="1"/>
    <col min="4087" max="4101" width="5" style="46" customWidth="1"/>
    <col min="4102" max="4110" width="0" style="46" hidden="1" customWidth="1"/>
    <col min="4111" max="4113" width="8" style="46" customWidth="1"/>
    <col min="4114" max="4114" width="2.33203125" style="46" customWidth="1"/>
    <col min="4115" max="4116" width="8" style="46" customWidth="1"/>
    <col min="4117" max="4341" width="8.88671875" style="46"/>
    <col min="4342" max="4342" width="14.5546875" style="46" bestFit="1" customWidth="1"/>
    <col min="4343" max="4357" width="5" style="46" customWidth="1"/>
    <col min="4358" max="4366" width="0" style="46" hidden="1" customWidth="1"/>
    <col min="4367" max="4369" width="8" style="46" customWidth="1"/>
    <col min="4370" max="4370" width="2.33203125" style="46" customWidth="1"/>
    <col min="4371" max="4372" width="8" style="46" customWidth="1"/>
    <col min="4373" max="4597" width="8.88671875" style="46"/>
    <col min="4598" max="4598" width="14.5546875" style="46" bestFit="1" customWidth="1"/>
    <col min="4599" max="4613" width="5" style="46" customWidth="1"/>
    <col min="4614" max="4622" width="0" style="46" hidden="1" customWidth="1"/>
    <col min="4623" max="4625" width="8" style="46" customWidth="1"/>
    <col min="4626" max="4626" width="2.33203125" style="46" customWidth="1"/>
    <col min="4627" max="4628" width="8" style="46" customWidth="1"/>
    <col min="4629" max="4853" width="8.88671875" style="46"/>
    <col min="4854" max="4854" width="14.5546875" style="46" bestFit="1" customWidth="1"/>
    <col min="4855" max="4869" width="5" style="46" customWidth="1"/>
    <col min="4870" max="4878" width="0" style="46" hidden="1" customWidth="1"/>
    <col min="4879" max="4881" width="8" style="46" customWidth="1"/>
    <col min="4882" max="4882" width="2.33203125" style="46" customWidth="1"/>
    <col min="4883" max="4884" width="8" style="46" customWidth="1"/>
    <col min="4885" max="5109" width="8.88671875" style="46"/>
    <col min="5110" max="5110" width="14.5546875" style="46" bestFit="1" customWidth="1"/>
    <col min="5111" max="5125" width="5" style="46" customWidth="1"/>
    <col min="5126" max="5134" width="0" style="46" hidden="1" customWidth="1"/>
    <col min="5135" max="5137" width="8" style="46" customWidth="1"/>
    <col min="5138" max="5138" width="2.33203125" style="46" customWidth="1"/>
    <col min="5139" max="5140" width="8" style="46" customWidth="1"/>
    <col min="5141" max="5365" width="8.88671875" style="46"/>
    <col min="5366" max="5366" width="14.5546875" style="46" bestFit="1" customWidth="1"/>
    <col min="5367" max="5381" width="5" style="46" customWidth="1"/>
    <col min="5382" max="5390" width="0" style="46" hidden="1" customWidth="1"/>
    <col min="5391" max="5393" width="8" style="46" customWidth="1"/>
    <col min="5394" max="5394" width="2.33203125" style="46" customWidth="1"/>
    <col min="5395" max="5396" width="8" style="46" customWidth="1"/>
    <col min="5397" max="5621" width="8.88671875" style="46"/>
    <col min="5622" max="5622" width="14.5546875" style="46" bestFit="1" customWidth="1"/>
    <col min="5623" max="5637" width="5" style="46" customWidth="1"/>
    <col min="5638" max="5646" width="0" style="46" hidden="1" customWidth="1"/>
    <col min="5647" max="5649" width="8" style="46" customWidth="1"/>
    <col min="5650" max="5650" width="2.33203125" style="46" customWidth="1"/>
    <col min="5651" max="5652" width="8" style="46" customWidth="1"/>
    <col min="5653" max="5877" width="8.88671875" style="46"/>
    <col min="5878" max="5878" width="14.5546875" style="46" bestFit="1" customWidth="1"/>
    <col min="5879" max="5893" width="5" style="46" customWidth="1"/>
    <col min="5894" max="5902" width="0" style="46" hidden="1" customWidth="1"/>
    <col min="5903" max="5905" width="8" style="46" customWidth="1"/>
    <col min="5906" max="5906" width="2.33203125" style="46" customWidth="1"/>
    <col min="5907" max="5908" width="8" style="46" customWidth="1"/>
    <col min="5909" max="6133" width="8.88671875" style="46"/>
    <col min="6134" max="6134" width="14.5546875" style="46" bestFit="1" customWidth="1"/>
    <col min="6135" max="6149" width="5" style="46" customWidth="1"/>
    <col min="6150" max="6158" width="0" style="46" hidden="1" customWidth="1"/>
    <col min="6159" max="6161" width="8" style="46" customWidth="1"/>
    <col min="6162" max="6162" width="2.33203125" style="46" customWidth="1"/>
    <col min="6163" max="6164" width="8" style="46" customWidth="1"/>
    <col min="6165" max="6389" width="8.88671875" style="46"/>
    <col min="6390" max="6390" width="14.5546875" style="46" bestFit="1" customWidth="1"/>
    <col min="6391" max="6405" width="5" style="46" customWidth="1"/>
    <col min="6406" max="6414" width="0" style="46" hidden="1" customWidth="1"/>
    <col min="6415" max="6417" width="8" style="46" customWidth="1"/>
    <col min="6418" max="6418" width="2.33203125" style="46" customWidth="1"/>
    <col min="6419" max="6420" width="8" style="46" customWidth="1"/>
    <col min="6421" max="6645" width="8.88671875" style="46"/>
    <col min="6646" max="6646" width="14.5546875" style="46" bestFit="1" customWidth="1"/>
    <col min="6647" max="6661" width="5" style="46" customWidth="1"/>
    <col min="6662" max="6670" width="0" style="46" hidden="1" customWidth="1"/>
    <col min="6671" max="6673" width="8" style="46" customWidth="1"/>
    <col min="6674" max="6674" width="2.33203125" style="46" customWidth="1"/>
    <col min="6675" max="6676" width="8" style="46" customWidth="1"/>
    <col min="6677" max="6901" width="8.88671875" style="46"/>
    <col min="6902" max="6902" width="14.5546875" style="46" bestFit="1" customWidth="1"/>
    <col min="6903" max="6917" width="5" style="46" customWidth="1"/>
    <col min="6918" max="6926" width="0" style="46" hidden="1" customWidth="1"/>
    <col min="6927" max="6929" width="8" style="46" customWidth="1"/>
    <col min="6930" max="6930" width="2.33203125" style="46" customWidth="1"/>
    <col min="6931" max="6932" width="8" style="46" customWidth="1"/>
    <col min="6933" max="7157" width="8.88671875" style="46"/>
    <col min="7158" max="7158" width="14.5546875" style="46" bestFit="1" customWidth="1"/>
    <col min="7159" max="7173" width="5" style="46" customWidth="1"/>
    <col min="7174" max="7182" width="0" style="46" hidden="1" customWidth="1"/>
    <col min="7183" max="7185" width="8" style="46" customWidth="1"/>
    <col min="7186" max="7186" width="2.33203125" style="46" customWidth="1"/>
    <col min="7187" max="7188" width="8" style="46" customWidth="1"/>
    <col min="7189" max="7413" width="8.88671875" style="46"/>
    <col min="7414" max="7414" width="14.5546875" style="46" bestFit="1" customWidth="1"/>
    <col min="7415" max="7429" width="5" style="46" customWidth="1"/>
    <col min="7430" max="7438" width="0" style="46" hidden="1" customWidth="1"/>
    <col min="7439" max="7441" width="8" style="46" customWidth="1"/>
    <col min="7442" max="7442" width="2.33203125" style="46" customWidth="1"/>
    <col min="7443" max="7444" width="8" style="46" customWidth="1"/>
    <col min="7445" max="7669" width="8.88671875" style="46"/>
    <col min="7670" max="7670" width="14.5546875" style="46" bestFit="1" customWidth="1"/>
    <col min="7671" max="7685" width="5" style="46" customWidth="1"/>
    <col min="7686" max="7694" width="0" style="46" hidden="1" customWidth="1"/>
    <col min="7695" max="7697" width="8" style="46" customWidth="1"/>
    <col min="7698" max="7698" width="2.33203125" style="46" customWidth="1"/>
    <col min="7699" max="7700" width="8" style="46" customWidth="1"/>
    <col min="7701" max="7925" width="8.88671875" style="46"/>
    <col min="7926" max="7926" width="14.5546875" style="46" bestFit="1" customWidth="1"/>
    <col min="7927" max="7941" width="5" style="46" customWidth="1"/>
    <col min="7942" max="7950" width="0" style="46" hidden="1" customWidth="1"/>
    <col min="7951" max="7953" width="8" style="46" customWidth="1"/>
    <col min="7954" max="7954" width="2.33203125" style="46" customWidth="1"/>
    <col min="7955" max="7956" width="8" style="46" customWidth="1"/>
    <col min="7957" max="8181" width="8.88671875" style="46"/>
    <col min="8182" max="8182" width="14.5546875" style="46" bestFit="1" customWidth="1"/>
    <col min="8183" max="8197" width="5" style="46" customWidth="1"/>
    <col min="8198" max="8206" width="0" style="46" hidden="1" customWidth="1"/>
    <col min="8207" max="8209" width="8" style="46" customWidth="1"/>
    <col min="8210" max="8210" width="2.33203125" style="46" customWidth="1"/>
    <col min="8211" max="8212" width="8" style="46" customWidth="1"/>
    <col min="8213" max="8437" width="8.88671875" style="46"/>
    <col min="8438" max="8438" width="14.5546875" style="46" bestFit="1" customWidth="1"/>
    <col min="8439" max="8453" width="5" style="46" customWidth="1"/>
    <col min="8454" max="8462" width="0" style="46" hidden="1" customWidth="1"/>
    <col min="8463" max="8465" width="8" style="46" customWidth="1"/>
    <col min="8466" max="8466" width="2.33203125" style="46" customWidth="1"/>
    <col min="8467" max="8468" width="8" style="46" customWidth="1"/>
    <col min="8469" max="8693" width="8.88671875" style="46"/>
    <col min="8694" max="8694" width="14.5546875" style="46" bestFit="1" customWidth="1"/>
    <col min="8695" max="8709" width="5" style="46" customWidth="1"/>
    <col min="8710" max="8718" width="0" style="46" hidden="1" customWidth="1"/>
    <col min="8719" max="8721" width="8" style="46" customWidth="1"/>
    <col min="8722" max="8722" width="2.33203125" style="46" customWidth="1"/>
    <col min="8723" max="8724" width="8" style="46" customWidth="1"/>
    <col min="8725" max="8949" width="8.88671875" style="46"/>
    <col min="8950" max="8950" width="14.5546875" style="46" bestFit="1" customWidth="1"/>
    <col min="8951" max="8965" width="5" style="46" customWidth="1"/>
    <col min="8966" max="8974" width="0" style="46" hidden="1" customWidth="1"/>
    <col min="8975" max="8977" width="8" style="46" customWidth="1"/>
    <col min="8978" max="8978" width="2.33203125" style="46" customWidth="1"/>
    <col min="8979" max="8980" width="8" style="46" customWidth="1"/>
    <col min="8981" max="9205" width="8.88671875" style="46"/>
    <col min="9206" max="9206" width="14.5546875" style="46" bestFit="1" customWidth="1"/>
    <col min="9207" max="9221" width="5" style="46" customWidth="1"/>
    <col min="9222" max="9230" width="0" style="46" hidden="1" customWidth="1"/>
    <col min="9231" max="9233" width="8" style="46" customWidth="1"/>
    <col min="9234" max="9234" width="2.33203125" style="46" customWidth="1"/>
    <col min="9235" max="9236" width="8" style="46" customWidth="1"/>
    <col min="9237" max="9461" width="8.88671875" style="46"/>
    <col min="9462" max="9462" width="14.5546875" style="46" bestFit="1" customWidth="1"/>
    <col min="9463" max="9477" width="5" style="46" customWidth="1"/>
    <col min="9478" max="9486" width="0" style="46" hidden="1" customWidth="1"/>
    <col min="9487" max="9489" width="8" style="46" customWidth="1"/>
    <col min="9490" max="9490" width="2.33203125" style="46" customWidth="1"/>
    <col min="9491" max="9492" width="8" style="46" customWidth="1"/>
    <col min="9493" max="9717" width="8.88671875" style="46"/>
    <col min="9718" max="9718" width="14.5546875" style="46" bestFit="1" customWidth="1"/>
    <col min="9719" max="9733" width="5" style="46" customWidth="1"/>
    <col min="9734" max="9742" width="0" style="46" hidden="1" customWidth="1"/>
    <col min="9743" max="9745" width="8" style="46" customWidth="1"/>
    <col min="9746" max="9746" width="2.33203125" style="46" customWidth="1"/>
    <col min="9747" max="9748" width="8" style="46" customWidth="1"/>
    <col min="9749" max="9973" width="8.88671875" style="46"/>
    <col min="9974" max="9974" width="14.5546875" style="46" bestFit="1" customWidth="1"/>
    <col min="9975" max="9989" width="5" style="46" customWidth="1"/>
    <col min="9990" max="9998" width="0" style="46" hidden="1" customWidth="1"/>
    <col min="9999" max="10001" width="8" style="46" customWidth="1"/>
    <col min="10002" max="10002" width="2.33203125" style="46" customWidth="1"/>
    <col min="10003" max="10004" width="8" style="46" customWidth="1"/>
    <col min="10005" max="10229" width="8.88671875" style="46"/>
    <col min="10230" max="10230" width="14.5546875" style="46" bestFit="1" customWidth="1"/>
    <col min="10231" max="10245" width="5" style="46" customWidth="1"/>
    <col min="10246" max="10254" width="0" style="46" hidden="1" customWidth="1"/>
    <col min="10255" max="10257" width="8" style="46" customWidth="1"/>
    <col min="10258" max="10258" width="2.33203125" style="46" customWidth="1"/>
    <col min="10259" max="10260" width="8" style="46" customWidth="1"/>
    <col min="10261" max="10485" width="8.88671875" style="46"/>
    <col min="10486" max="10486" width="14.5546875" style="46" bestFit="1" customWidth="1"/>
    <col min="10487" max="10501" width="5" style="46" customWidth="1"/>
    <col min="10502" max="10510" width="0" style="46" hidden="1" customWidth="1"/>
    <col min="10511" max="10513" width="8" style="46" customWidth="1"/>
    <col min="10514" max="10514" width="2.33203125" style="46" customWidth="1"/>
    <col min="10515" max="10516" width="8" style="46" customWidth="1"/>
    <col min="10517" max="10741" width="8.88671875" style="46"/>
    <col min="10742" max="10742" width="14.5546875" style="46" bestFit="1" customWidth="1"/>
    <col min="10743" max="10757" width="5" style="46" customWidth="1"/>
    <col min="10758" max="10766" width="0" style="46" hidden="1" customWidth="1"/>
    <col min="10767" max="10769" width="8" style="46" customWidth="1"/>
    <col min="10770" max="10770" width="2.33203125" style="46" customWidth="1"/>
    <col min="10771" max="10772" width="8" style="46" customWidth="1"/>
    <col min="10773" max="10997" width="8.88671875" style="46"/>
    <col min="10998" max="10998" width="14.5546875" style="46" bestFit="1" customWidth="1"/>
    <col min="10999" max="11013" width="5" style="46" customWidth="1"/>
    <col min="11014" max="11022" width="0" style="46" hidden="1" customWidth="1"/>
    <col min="11023" max="11025" width="8" style="46" customWidth="1"/>
    <col min="11026" max="11026" width="2.33203125" style="46" customWidth="1"/>
    <col min="11027" max="11028" width="8" style="46" customWidth="1"/>
    <col min="11029" max="11253" width="8.88671875" style="46"/>
    <col min="11254" max="11254" width="14.5546875" style="46" bestFit="1" customWidth="1"/>
    <col min="11255" max="11269" width="5" style="46" customWidth="1"/>
    <col min="11270" max="11278" width="0" style="46" hidden="1" customWidth="1"/>
    <col min="11279" max="11281" width="8" style="46" customWidth="1"/>
    <col min="11282" max="11282" width="2.33203125" style="46" customWidth="1"/>
    <col min="11283" max="11284" width="8" style="46" customWidth="1"/>
    <col min="11285" max="11509" width="8.88671875" style="46"/>
    <col min="11510" max="11510" width="14.5546875" style="46" bestFit="1" customWidth="1"/>
    <col min="11511" max="11525" width="5" style="46" customWidth="1"/>
    <col min="11526" max="11534" width="0" style="46" hidden="1" customWidth="1"/>
    <col min="11535" max="11537" width="8" style="46" customWidth="1"/>
    <col min="11538" max="11538" width="2.33203125" style="46" customWidth="1"/>
    <col min="11539" max="11540" width="8" style="46" customWidth="1"/>
    <col min="11541" max="11765" width="8.88671875" style="46"/>
    <col min="11766" max="11766" width="14.5546875" style="46" bestFit="1" customWidth="1"/>
    <col min="11767" max="11781" width="5" style="46" customWidth="1"/>
    <col min="11782" max="11790" width="0" style="46" hidden="1" customWidth="1"/>
    <col min="11791" max="11793" width="8" style="46" customWidth="1"/>
    <col min="11794" max="11794" width="2.33203125" style="46" customWidth="1"/>
    <col min="11795" max="11796" width="8" style="46" customWidth="1"/>
    <col min="11797" max="12021" width="8.88671875" style="46"/>
    <col min="12022" max="12022" width="14.5546875" style="46" bestFit="1" customWidth="1"/>
    <col min="12023" max="12037" width="5" style="46" customWidth="1"/>
    <col min="12038" max="12046" width="0" style="46" hidden="1" customWidth="1"/>
    <col min="12047" max="12049" width="8" style="46" customWidth="1"/>
    <col min="12050" max="12050" width="2.33203125" style="46" customWidth="1"/>
    <col min="12051" max="12052" width="8" style="46" customWidth="1"/>
    <col min="12053" max="12277" width="8.88671875" style="46"/>
    <col min="12278" max="12278" width="14.5546875" style="46" bestFit="1" customWidth="1"/>
    <col min="12279" max="12293" width="5" style="46" customWidth="1"/>
    <col min="12294" max="12302" width="0" style="46" hidden="1" customWidth="1"/>
    <col min="12303" max="12305" width="8" style="46" customWidth="1"/>
    <col min="12306" max="12306" width="2.33203125" style="46" customWidth="1"/>
    <col min="12307" max="12308" width="8" style="46" customWidth="1"/>
    <col min="12309" max="12533" width="8.88671875" style="46"/>
    <col min="12534" max="12534" width="14.5546875" style="46" bestFit="1" customWidth="1"/>
    <col min="12535" max="12549" width="5" style="46" customWidth="1"/>
    <col min="12550" max="12558" width="0" style="46" hidden="1" customWidth="1"/>
    <col min="12559" max="12561" width="8" style="46" customWidth="1"/>
    <col min="12562" max="12562" width="2.33203125" style="46" customWidth="1"/>
    <col min="12563" max="12564" width="8" style="46" customWidth="1"/>
    <col min="12565" max="12789" width="8.88671875" style="46"/>
    <col min="12790" max="12790" width="14.5546875" style="46" bestFit="1" customWidth="1"/>
    <col min="12791" max="12805" width="5" style="46" customWidth="1"/>
    <col min="12806" max="12814" width="0" style="46" hidden="1" customWidth="1"/>
    <col min="12815" max="12817" width="8" style="46" customWidth="1"/>
    <col min="12818" max="12818" width="2.33203125" style="46" customWidth="1"/>
    <col min="12819" max="12820" width="8" style="46" customWidth="1"/>
    <col min="12821" max="13045" width="8.88671875" style="46"/>
    <col min="13046" max="13046" width="14.5546875" style="46" bestFit="1" customWidth="1"/>
    <col min="13047" max="13061" width="5" style="46" customWidth="1"/>
    <col min="13062" max="13070" width="0" style="46" hidden="1" customWidth="1"/>
    <col min="13071" max="13073" width="8" style="46" customWidth="1"/>
    <col min="13074" max="13074" width="2.33203125" style="46" customWidth="1"/>
    <col min="13075" max="13076" width="8" style="46" customWidth="1"/>
    <col min="13077" max="13301" width="8.88671875" style="46"/>
    <col min="13302" max="13302" width="14.5546875" style="46" bestFit="1" customWidth="1"/>
    <col min="13303" max="13317" width="5" style="46" customWidth="1"/>
    <col min="13318" max="13326" width="0" style="46" hidden="1" customWidth="1"/>
    <col min="13327" max="13329" width="8" style="46" customWidth="1"/>
    <col min="13330" max="13330" width="2.33203125" style="46" customWidth="1"/>
    <col min="13331" max="13332" width="8" style="46" customWidth="1"/>
    <col min="13333" max="13557" width="8.88671875" style="46"/>
    <col min="13558" max="13558" width="14.5546875" style="46" bestFit="1" customWidth="1"/>
    <col min="13559" max="13573" width="5" style="46" customWidth="1"/>
    <col min="13574" max="13582" width="0" style="46" hidden="1" customWidth="1"/>
    <col min="13583" max="13585" width="8" style="46" customWidth="1"/>
    <col min="13586" max="13586" width="2.33203125" style="46" customWidth="1"/>
    <col min="13587" max="13588" width="8" style="46" customWidth="1"/>
    <col min="13589" max="13813" width="8.88671875" style="46"/>
    <col min="13814" max="13814" width="14.5546875" style="46" bestFit="1" customWidth="1"/>
    <col min="13815" max="13829" width="5" style="46" customWidth="1"/>
    <col min="13830" max="13838" width="0" style="46" hidden="1" customWidth="1"/>
    <col min="13839" max="13841" width="8" style="46" customWidth="1"/>
    <col min="13842" max="13842" width="2.33203125" style="46" customWidth="1"/>
    <col min="13843" max="13844" width="8" style="46" customWidth="1"/>
    <col min="13845" max="14069" width="8.88671875" style="46"/>
    <col min="14070" max="14070" width="14.5546875" style="46" bestFit="1" customWidth="1"/>
    <col min="14071" max="14085" width="5" style="46" customWidth="1"/>
    <col min="14086" max="14094" width="0" style="46" hidden="1" customWidth="1"/>
    <col min="14095" max="14097" width="8" style="46" customWidth="1"/>
    <col min="14098" max="14098" width="2.33203125" style="46" customWidth="1"/>
    <col min="14099" max="14100" width="8" style="46" customWidth="1"/>
    <col min="14101" max="14325" width="8.88671875" style="46"/>
    <col min="14326" max="14326" width="14.5546875" style="46" bestFit="1" customWidth="1"/>
    <col min="14327" max="14341" width="5" style="46" customWidth="1"/>
    <col min="14342" max="14350" width="0" style="46" hidden="1" customWidth="1"/>
    <col min="14351" max="14353" width="8" style="46" customWidth="1"/>
    <col min="14354" max="14354" width="2.33203125" style="46" customWidth="1"/>
    <col min="14355" max="14356" width="8" style="46" customWidth="1"/>
    <col min="14357" max="14581" width="8.88671875" style="46"/>
    <col min="14582" max="14582" width="14.5546875" style="46" bestFit="1" customWidth="1"/>
    <col min="14583" max="14597" width="5" style="46" customWidth="1"/>
    <col min="14598" max="14606" width="0" style="46" hidden="1" customWidth="1"/>
    <col min="14607" max="14609" width="8" style="46" customWidth="1"/>
    <col min="14610" max="14610" width="2.33203125" style="46" customWidth="1"/>
    <col min="14611" max="14612" width="8" style="46" customWidth="1"/>
    <col min="14613" max="14837" width="8.88671875" style="46"/>
    <col min="14838" max="14838" width="14.5546875" style="46" bestFit="1" customWidth="1"/>
    <col min="14839" max="14853" width="5" style="46" customWidth="1"/>
    <col min="14854" max="14862" width="0" style="46" hidden="1" customWidth="1"/>
    <col min="14863" max="14865" width="8" style="46" customWidth="1"/>
    <col min="14866" max="14866" width="2.33203125" style="46" customWidth="1"/>
    <col min="14867" max="14868" width="8" style="46" customWidth="1"/>
    <col min="14869" max="15093" width="8.88671875" style="46"/>
    <col min="15094" max="15094" width="14.5546875" style="46" bestFit="1" customWidth="1"/>
    <col min="15095" max="15109" width="5" style="46" customWidth="1"/>
    <col min="15110" max="15118" width="0" style="46" hidden="1" customWidth="1"/>
    <col min="15119" max="15121" width="8" style="46" customWidth="1"/>
    <col min="15122" max="15122" width="2.33203125" style="46" customWidth="1"/>
    <col min="15123" max="15124" width="8" style="46" customWidth="1"/>
    <col min="15125" max="15349" width="8.88671875" style="46"/>
    <col min="15350" max="15350" width="14.5546875" style="46" bestFit="1" customWidth="1"/>
    <col min="15351" max="15365" width="5" style="46" customWidth="1"/>
    <col min="15366" max="15374" width="0" style="46" hidden="1" customWidth="1"/>
    <col min="15375" max="15377" width="8" style="46" customWidth="1"/>
    <col min="15378" max="15378" width="2.33203125" style="46" customWidth="1"/>
    <col min="15379" max="15380" width="8" style="46" customWidth="1"/>
    <col min="15381" max="15605" width="8.88671875" style="46"/>
    <col min="15606" max="15606" width="14.5546875" style="46" bestFit="1" customWidth="1"/>
    <col min="15607" max="15621" width="5" style="46" customWidth="1"/>
    <col min="15622" max="15630" width="0" style="46" hidden="1" customWidth="1"/>
    <col min="15631" max="15633" width="8" style="46" customWidth="1"/>
    <col min="15634" max="15634" width="2.33203125" style="46" customWidth="1"/>
    <col min="15635" max="15636" width="8" style="46" customWidth="1"/>
    <col min="15637" max="15861" width="8.88671875" style="46"/>
    <col min="15862" max="15862" width="14.5546875" style="46" bestFit="1" customWidth="1"/>
    <col min="15863" max="15877" width="5" style="46" customWidth="1"/>
    <col min="15878" max="15886" width="0" style="46" hidden="1" customWidth="1"/>
    <col min="15887" max="15889" width="8" style="46" customWidth="1"/>
    <col min="15890" max="15890" width="2.33203125" style="46" customWidth="1"/>
    <col min="15891" max="15892" width="8" style="46" customWidth="1"/>
    <col min="15893" max="16117" width="8.88671875" style="46"/>
    <col min="16118" max="16118" width="14.5546875" style="46" bestFit="1" customWidth="1"/>
    <col min="16119" max="16133" width="5" style="46" customWidth="1"/>
    <col min="16134" max="16142" width="0" style="46" hidden="1" customWidth="1"/>
    <col min="16143" max="16145" width="8" style="46" customWidth="1"/>
    <col min="16146" max="16146" width="2.33203125" style="46" customWidth="1"/>
    <col min="16147" max="16148" width="8" style="46" customWidth="1"/>
    <col min="16149" max="16384" width="8.88671875" style="46"/>
  </cols>
  <sheetData>
    <row r="1" spans="1:20" x14ac:dyDescent="0.3">
      <c r="A1" s="207" t="s">
        <v>59</v>
      </c>
      <c r="B1" s="208"/>
      <c r="C1" s="199" t="s">
        <v>0</v>
      </c>
      <c r="D1" s="200"/>
      <c r="E1" s="201"/>
      <c r="F1" s="199" t="s">
        <v>1</v>
      </c>
      <c r="G1" s="200"/>
      <c r="H1" s="201"/>
      <c r="I1" s="199" t="s">
        <v>2</v>
      </c>
      <c r="J1" s="200"/>
      <c r="K1" s="201"/>
      <c r="L1" s="199" t="s">
        <v>3</v>
      </c>
      <c r="M1" s="200"/>
      <c r="N1" s="201"/>
      <c r="O1" s="202" t="s">
        <v>5</v>
      </c>
      <c r="P1" s="200" t="s">
        <v>6</v>
      </c>
      <c r="Q1" s="200" t="s">
        <v>7</v>
      </c>
      <c r="R1" s="200"/>
      <c r="S1" s="200"/>
      <c r="T1" s="201"/>
    </row>
    <row r="2" spans="1:20" ht="15" thickBot="1" x14ac:dyDescent="0.35">
      <c r="A2" s="209"/>
      <c r="B2" s="210"/>
      <c r="C2" s="206" t="str">
        <f>B3</f>
        <v>TJ Sokol FM A</v>
      </c>
      <c r="D2" s="204"/>
      <c r="E2" s="205"/>
      <c r="F2" s="206" t="str">
        <f>B4</f>
        <v>Valmez A</v>
      </c>
      <c r="G2" s="204"/>
      <c r="H2" s="205"/>
      <c r="I2" s="206" t="str">
        <f>B5</f>
        <v>Hnojník A</v>
      </c>
      <c r="J2" s="204"/>
      <c r="K2" s="205"/>
      <c r="L2" s="206" t="str">
        <f>B6</f>
        <v>Raškovice A</v>
      </c>
      <c r="M2" s="204"/>
      <c r="N2" s="205"/>
      <c r="O2" s="203"/>
      <c r="P2" s="204"/>
      <c r="Q2" s="204"/>
      <c r="R2" s="204"/>
      <c r="S2" s="204"/>
      <c r="T2" s="205"/>
    </row>
    <row r="3" spans="1:20" ht="21" x14ac:dyDescent="0.3">
      <c r="A3" s="5" t="s">
        <v>0</v>
      </c>
      <c r="B3" s="6" t="s">
        <v>25</v>
      </c>
      <c r="C3" s="7"/>
      <c r="D3" s="8"/>
      <c r="E3" s="9"/>
      <c r="F3" s="10">
        <v>8</v>
      </c>
      <c r="G3" s="11" t="s">
        <v>8</v>
      </c>
      <c r="H3" s="12">
        <v>11</v>
      </c>
      <c r="I3" s="10">
        <v>13</v>
      </c>
      <c r="J3" s="11" t="s">
        <v>8</v>
      </c>
      <c r="K3" s="12">
        <v>4</v>
      </c>
      <c r="L3" s="10">
        <v>6</v>
      </c>
      <c r="M3" s="11" t="s">
        <v>8</v>
      </c>
      <c r="N3" s="12">
        <v>4</v>
      </c>
      <c r="O3" s="13">
        <f>SUM(IF(C3&gt;E3,1,0),IF(F3&gt;H3,1,0),IF(I3&gt;K3,1,0),IF(L3&gt;N3,1,0))</f>
        <v>2</v>
      </c>
      <c r="P3" s="14">
        <v>2</v>
      </c>
      <c r="Q3" s="11">
        <f>C3+F3+I3+L3</f>
        <v>27</v>
      </c>
      <c r="R3" s="11" t="s">
        <v>8</v>
      </c>
      <c r="S3" s="11">
        <f>E3+H3+K3+N3</f>
        <v>19</v>
      </c>
      <c r="T3" s="12">
        <f>Q3/S3</f>
        <v>1.4210526315789473</v>
      </c>
    </row>
    <row r="4" spans="1:20" ht="21" x14ac:dyDescent="0.3">
      <c r="A4" s="15" t="s">
        <v>1</v>
      </c>
      <c r="B4" s="16" t="s">
        <v>26</v>
      </c>
      <c r="C4" s="17">
        <f>H3</f>
        <v>11</v>
      </c>
      <c r="D4" s="18" t="s">
        <v>8</v>
      </c>
      <c r="E4" s="19">
        <f>F3</f>
        <v>8</v>
      </c>
      <c r="F4" s="20"/>
      <c r="G4" s="21"/>
      <c r="H4" s="22"/>
      <c r="I4" s="23">
        <v>13</v>
      </c>
      <c r="J4" s="24" t="s">
        <v>8</v>
      </c>
      <c r="K4" s="25">
        <v>4</v>
      </c>
      <c r="L4" s="23">
        <v>7</v>
      </c>
      <c r="M4" s="24" t="s">
        <v>8</v>
      </c>
      <c r="N4" s="25">
        <v>4</v>
      </c>
      <c r="O4" s="26">
        <f t="shared" ref="O4:O6" si="0">SUM(IF(C4&gt;E4,1,0),IF(F4&gt;H4,1,0),IF(I4&gt;K4,1,0),IF(L4&gt;N4,1,0))</f>
        <v>3</v>
      </c>
      <c r="P4" s="27">
        <v>1</v>
      </c>
      <c r="Q4" s="24">
        <f t="shared" ref="Q4:Q6" si="1">C4+F4+I4+L4</f>
        <v>31</v>
      </c>
      <c r="R4" s="24" t="s">
        <v>8</v>
      </c>
      <c r="S4" s="24">
        <f t="shared" ref="S4:S6" si="2">E4+H4+K4+N4</f>
        <v>16</v>
      </c>
      <c r="T4" s="25">
        <f t="shared" ref="T4:T6" si="3">Q4/S4</f>
        <v>1.9375</v>
      </c>
    </row>
    <row r="5" spans="1:20" ht="21" x14ac:dyDescent="0.3">
      <c r="A5" s="15" t="s">
        <v>2</v>
      </c>
      <c r="B5" s="16" t="s">
        <v>12</v>
      </c>
      <c r="C5" s="17">
        <f>K3</f>
        <v>4</v>
      </c>
      <c r="D5" s="18" t="s">
        <v>8</v>
      </c>
      <c r="E5" s="19">
        <f>I3</f>
        <v>13</v>
      </c>
      <c r="F5" s="17">
        <f>K4</f>
        <v>4</v>
      </c>
      <c r="G5" s="18" t="s">
        <v>8</v>
      </c>
      <c r="H5" s="19">
        <f>I4</f>
        <v>13</v>
      </c>
      <c r="I5" s="20"/>
      <c r="J5" s="21"/>
      <c r="K5" s="22"/>
      <c r="L5" s="23">
        <v>2</v>
      </c>
      <c r="M5" s="24" t="s">
        <v>8</v>
      </c>
      <c r="N5" s="25">
        <v>20</v>
      </c>
      <c r="O5" s="26">
        <f t="shared" si="0"/>
        <v>0</v>
      </c>
      <c r="P5" s="27">
        <v>4</v>
      </c>
      <c r="Q5" s="24">
        <f t="shared" si="1"/>
        <v>10</v>
      </c>
      <c r="R5" s="24" t="s">
        <v>8</v>
      </c>
      <c r="S5" s="24">
        <f t="shared" si="2"/>
        <v>46</v>
      </c>
      <c r="T5" s="25">
        <f t="shared" si="3"/>
        <v>0.21739130434782608</v>
      </c>
    </row>
    <row r="6" spans="1:20" ht="21.6" thickBot="1" x14ac:dyDescent="0.35">
      <c r="A6" s="4" t="s">
        <v>3</v>
      </c>
      <c r="B6" s="28" t="s">
        <v>19</v>
      </c>
      <c r="C6" s="29">
        <f>N3</f>
        <v>4</v>
      </c>
      <c r="D6" s="30" t="s">
        <v>8</v>
      </c>
      <c r="E6" s="31">
        <f>L3</f>
        <v>6</v>
      </c>
      <c r="F6" s="29">
        <f>N4</f>
        <v>4</v>
      </c>
      <c r="G6" s="30" t="s">
        <v>8</v>
      </c>
      <c r="H6" s="31">
        <f>L4</f>
        <v>7</v>
      </c>
      <c r="I6" s="29">
        <f>N5</f>
        <v>20</v>
      </c>
      <c r="J6" s="30" t="s">
        <v>8</v>
      </c>
      <c r="K6" s="31">
        <f>L5</f>
        <v>2</v>
      </c>
      <c r="L6" s="32"/>
      <c r="M6" s="33"/>
      <c r="N6" s="34"/>
      <c r="O6" s="35">
        <f t="shared" si="0"/>
        <v>1</v>
      </c>
      <c r="P6" s="36">
        <v>3</v>
      </c>
      <c r="Q6" s="37">
        <f t="shared" si="1"/>
        <v>28</v>
      </c>
      <c r="R6" s="37" t="s">
        <v>8</v>
      </c>
      <c r="S6" s="37">
        <f t="shared" si="2"/>
        <v>15</v>
      </c>
      <c r="T6" s="38">
        <f t="shared" si="3"/>
        <v>1.8666666666666667</v>
      </c>
    </row>
    <row r="7" spans="1:20" ht="15" thickBot="1" x14ac:dyDescent="0.35"/>
    <row r="8" spans="1:20" x14ac:dyDescent="0.3">
      <c r="A8" s="207" t="s">
        <v>60</v>
      </c>
      <c r="B8" s="208"/>
      <c r="C8" s="199" t="s">
        <v>0</v>
      </c>
      <c r="D8" s="200"/>
      <c r="E8" s="201"/>
      <c r="F8" s="199" t="s">
        <v>1</v>
      </c>
      <c r="G8" s="200"/>
      <c r="H8" s="201"/>
      <c r="I8" s="199" t="s">
        <v>2</v>
      </c>
      <c r="J8" s="200"/>
      <c r="K8" s="201"/>
      <c r="L8" s="199" t="s">
        <v>3</v>
      </c>
      <c r="M8" s="200"/>
      <c r="N8" s="201"/>
      <c r="O8" s="202" t="s">
        <v>5</v>
      </c>
      <c r="P8" s="200" t="s">
        <v>6</v>
      </c>
      <c r="Q8" s="200" t="s">
        <v>7</v>
      </c>
      <c r="R8" s="200"/>
      <c r="S8" s="200"/>
      <c r="T8" s="201"/>
    </row>
    <row r="9" spans="1:20" ht="15" thickBot="1" x14ac:dyDescent="0.35">
      <c r="A9" s="209"/>
      <c r="B9" s="210"/>
      <c r="C9" s="206" t="str">
        <f>B10</f>
        <v>Brušperk A</v>
      </c>
      <c r="D9" s="204"/>
      <c r="E9" s="205"/>
      <c r="F9" s="206" t="str">
        <f>B11</f>
        <v>Valmez B</v>
      </c>
      <c r="G9" s="204"/>
      <c r="H9" s="205"/>
      <c r="I9" s="206" t="str">
        <f>B12</f>
        <v>Hnojník B</v>
      </c>
      <c r="J9" s="204"/>
      <c r="K9" s="205"/>
      <c r="L9" s="206" t="str">
        <f>B13</f>
        <v>Metylovice A</v>
      </c>
      <c r="M9" s="204"/>
      <c r="N9" s="205"/>
      <c r="O9" s="203"/>
      <c r="P9" s="204"/>
      <c r="Q9" s="204"/>
      <c r="R9" s="204"/>
      <c r="S9" s="204"/>
      <c r="T9" s="205"/>
    </row>
    <row r="10" spans="1:20" ht="21" x14ac:dyDescent="0.3">
      <c r="A10" s="5" t="s">
        <v>0</v>
      </c>
      <c r="B10" s="6" t="s">
        <v>10</v>
      </c>
      <c r="C10" s="7"/>
      <c r="D10" s="8"/>
      <c r="E10" s="9"/>
      <c r="F10" s="10">
        <v>7</v>
      </c>
      <c r="G10" s="11" t="s">
        <v>8</v>
      </c>
      <c r="H10" s="12">
        <v>8</v>
      </c>
      <c r="I10" s="10">
        <v>7</v>
      </c>
      <c r="J10" s="11" t="s">
        <v>8</v>
      </c>
      <c r="K10" s="12">
        <v>8</v>
      </c>
      <c r="L10" s="10">
        <v>8</v>
      </c>
      <c r="M10" s="11" t="s">
        <v>8</v>
      </c>
      <c r="N10" s="12">
        <v>9</v>
      </c>
      <c r="O10" s="13">
        <f>SUM(IF(C10&gt;E10,1,0),IF(F10&gt;H10,1,0),IF(I10&gt;K10,1,0),IF(L10&gt;N10,1,0))</f>
        <v>0</v>
      </c>
      <c r="P10" s="14">
        <v>4</v>
      </c>
      <c r="Q10" s="11">
        <f>C10+F10+I10+L10</f>
        <v>22</v>
      </c>
      <c r="R10" s="11" t="s">
        <v>8</v>
      </c>
      <c r="S10" s="11">
        <f>E10+H10+K10+N10</f>
        <v>25</v>
      </c>
      <c r="T10" s="12">
        <f>Q10/S10</f>
        <v>0.88</v>
      </c>
    </row>
    <row r="11" spans="1:20" ht="21" x14ac:dyDescent="0.3">
      <c r="A11" s="15" t="s">
        <v>1</v>
      </c>
      <c r="B11" s="16" t="s">
        <v>27</v>
      </c>
      <c r="C11" s="17">
        <f>H10</f>
        <v>8</v>
      </c>
      <c r="D11" s="18" t="s">
        <v>8</v>
      </c>
      <c r="E11" s="19">
        <f>F10</f>
        <v>7</v>
      </c>
      <c r="F11" s="20"/>
      <c r="G11" s="21"/>
      <c r="H11" s="22"/>
      <c r="I11" s="23">
        <v>1</v>
      </c>
      <c r="J11" s="24" t="s">
        <v>8</v>
      </c>
      <c r="K11" s="25">
        <v>6</v>
      </c>
      <c r="L11" s="23">
        <v>10</v>
      </c>
      <c r="M11" s="24" t="s">
        <v>8</v>
      </c>
      <c r="N11" s="25">
        <v>6</v>
      </c>
      <c r="O11" s="26">
        <f>SUM(IF(C11&gt;E11,1,0),IF(F11&gt;H11,1,0),IF(I11&gt;K11,1,0),IF(L11&gt;N11,1,0))</f>
        <v>2</v>
      </c>
      <c r="P11" s="27">
        <v>2</v>
      </c>
      <c r="Q11" s="24">
        <f>C11+F11+I11+L11</f>
        <v>19</v>
      </c>
      <c r="R11" s="24" t="s">
        <v>8</v>
      </c>
      <c r="S11" s="24">
        <f>E11+H11+K11+N11</f>
        <v>19</v>
      </c>
      <c r="T11" s="25">
        <f>Q11/S11</f>
        <v>1</v>
      </c>
    </row>
    <row r="12" spans="1:20" ht="21" x14ac:dyDescent="0.3">
      <c r="A12" s="15" t="s">
        <v>2</v>
      </c>
      <c r="B12" s="16" t="s">
        <v>17</v>
      </c>
      <c r="C12" s="17">
        <f>K10</f>
        <v>8</v>
      </c>
      <c r="D12" s="18" t="s">
        <v>8</v>
      </c>
      <c r="E12" s="19">
        <f>I10</f>
        <v>7</v>
      </c>
      <c r="F12" s="17">
        <f>K11</f>
        <v>6</v>
      </c>
      <c r="G12" s="18" t="s">
        <v>8</v>
      </c>
      <c r="H12" s="19">
        <f>I11</f>
        <v>1</v>
      </c>
      <c r="I12" s="20"/>
      <c r="J12" s="21"/>
      <c r="K12" s="22"/>
      <c r="L12" s="23">
        <v>3</v>
      </c>
      <c r="M12" s="24" t="s">
        <v>8</v>
      </c>
      <c r="N12" s="25">
        <v>4</v>
      </c>
      <c r="O12" s="26">
        <f>SUM(IF(C12&gt;E12,1,0),IF(F12&gt;H12,1,0),IF(I12&gt;K12,1,0),IF(L12&gt;N12,1,0))</f>
        <v>2</v>
      </c>
      <c r="P12" s="27">
        <v>1</v>
      </c>
      <c r="Q12" s="24">
        <f>C12+F12+I12+L12</f>
        <v>17</v>
      </c>
      <c r="R12" s="24" t="s">
        <v>8</v>
      </c>
      <c r="S12" s="24">
        <f>E12+H12+K12+N12</f>
        <v>12</v>
      </c>
      <c r="T12" s="25">
        <f>Q12/S12</f>
        <v>1.4166666666666667</v>
      </c>
    </row>
    <row r="13" spans="1:20" ht="21.6" thickBot="1" x14ac:dyDescent="0.35">
      <c r="A13" s="4" t="s">
        <v>3</v>
      </c>
      <c r="B13" s="28" t="s">
        <v>14</v>
      </c>
      <c r="C13" s="29">
        <f>N10</f>
        <v>9</v>
      </c>
      <c r="D13" s="30" t="s">
        <v>8</v>
      </c>
      <c r="E13" s="31">
        <f>L10</f>
        <v>8</v>
      </c>
      <c r="F13" s="29">
        <f>N11</f>
        <v>6</v>
      </c>
      <c r="G13" s="30" t="s">
        <v>8</v>
      </c>
      <c r="H13" s="31">
        <f>L11</f>
        <v>10</v>
      </c>
      <c r="I13" s="29">
        <f>N12</f>
        <v>4</v>
      </c>
      <c r="J13" s="30" t="s">
        <v>8</v>
      </c>
      <c r="K13" s="31">
        <f>L12</f>
        <v>3</v>
      </c>
      <c r="L13" s="32"/>
      <c r="M13" s="33"/>
      <c r="N13" s="34"/>
      <c r="O13" s="35">
        <f>SUM(IF(C13&gt;E13,1,0),IF(F13&gt;H13,1,0),IF(I13&gt;K13,1,0),IF(L13&gt;N13,1,0))</f>
        <v>2</v>
      </c>
      <c r="P13" s="36">
        <v>3</v>
      </c>
      <c r="Q13" s="37">
        <f>C13+F13+I13+L13</f>
        <v>19</v>
      </c>
      <c r="R13" s="37" t="s">
        <v>8</v>
      </c>
      <c r="S13" s="37">
        <f>E13+H13+K13+N13</f>
        <v>21</v>
      </c>
      <c r="T13" s="38">
        <f>Q13/S13</f>
        <v>0.90476190476190477</v>
      </c>
    </row>
    <row r="14" spans="1:20" ht="15" thickBot="1" x14ac:dyDescent="0.35"/>
    <row r="15" spans="1:20" x14ac:dyDescent="0.3">
      <c r="A15" s="207" t="s">
        <v>61</v>
      </c>
      <c r="B15" s="208"/>
      <c r="C15" s="199" t="s">
        <v>0</v>
      </c>
      <c r="D15" s="200"/>
      <c r="E15" s="201"/>
      <c r="F15" s="199" t="s">
        <v>1</v>
      </c>
      <c r="G15" s="200"/>
      <c r="H15" s="201"/>
      <c r="I15" s="199" t="s">
        <v>2</v>
      </c>
      <c r="J15" s="200"/>
      <c r="K15" s="201"/>
      <c r="L15" s="199" t="s">
        <v>3</v>
      </c>
      <c r="M15" s="200"/>
      <c r="N15" s="201"/>
      <c r="O15" s="202" t="s">
        <v>5</v>
      </c>
      <c r="P15" s="200" t="s">
        <v>6</v>
      </c>
      <c r="Q15" s="200" t="s">
        <v>7</v>
      </c>
      <c r="R15" s="200"/>
      <c r="S15" s="200"/>
      <c r="T15" s="201"/>
    </row>
    <row r="16" spans="1:20" ht="15" thickBot="1" x14ac:dyDescent="0.35">
      <c r="A16" s="209"/>
      <c r="B16" s="210"/>
      <c r="C16" s="206" t="str">
        <f>B17</f>
        <v>Frenštát B</v>
      </c>
      <c r="D16" s="204"/>
      <c r="E16" s="205"/>
      <c r="F16" s="206" t="str">
        <f>B18</f>
        <v>Valmez C</v>
      </c>
      <c r="G16" s="204"/>
      <c r="H16" s="205"/>
      <c r="I16" s="206" t="str">
        <f>B19</f>
        <v>8.ZŠ A</v>
      </c>
      <c r="J16" s="204"/>
      <c r="K16" s="205"/>
      <c r="L16" s="206" t="str">
        <f>B20</f>
        <v>Polanka A</v>
      </c>
      <c r="M16" s="204"/>
      <c r="N16" s="205"/>
      <c r="O16" s="203"/>
      <c r="P16" s="204"/>
      <c r="Q16" s="204"/>
      <c r="R16" s="204"/>
      <c r="S16" s="204"/>
      <c r="T16" s="205"/>
    </row>
    <row r="17" spans="1:20" ht="21" x14ac:dyDescent="0.3">
      <c r="A17" s="5" t="s">
        <v>0</v>
      </c>
      <c r="B17" s="6" t="s">
        <v>52</v>
      </c>
      <c r="C17" s="7"/>
      <c r="D17" s="8"/>
      <c r="E17" s="9"/>
      <c r="F17" s="10">
        <v>9</v>
      </c>
      <c r="G17" s="11" t="s">
        <v>8</v>
      </c>
      <c r="H17" s="12">
        <v>4</v>
      </c>
      <c r="I17" s="10">
        <v>4</v>
      </c>
      <c r="J17" s="11" t="s">
        <v>8</v>
      </c>
      <c r="K17" s="12">
        <v>5</v>
      </c>
      <c r="L17" s="10">
        <v>7</v>
      </c>
      <c r="M17" s="11" t="s">
        <v>8</v>
      </c>
      <c r="N17" s="12">
        <v>8</v>
      </c>
      <c r="O17" s="13">
        <f>SUM(IF(C17&gt;E17,1,0),IF(F17&gt;H17,1,0),IF(I17&gt;K17,1,0),IF(L17&gt;N17,1,0))</f>
        <v>1</v>
      </c>
      <c r="P17" s="14">
        <v>2</v>
      </c>
      <c r="Q17" s="11">
        <f>C17+F17+I17+L17</f>
        <v>20</v>
      </c>
      <c r="R17" s="11" t="s">
        <v>8</v>
      </c>
      <c r="S17" s="11">
        <f>E17+H17+K17+N17</f>
        <v>17</v>
      </c>
      <c r="T17" s="12">
        <f>Q17/S17</f>
        <v>1.1764705882352942</v>
      </c>
    </row>
    <row r="18" spans="1:20" ht="21" x14ac:dyDescent="0.3">
      <c r="A18" s="15" t="s">
        <v>1</v>
      </c>
      <c r="B18" s="16" t="s">
        <v>29</v>
      </c>
      <c r="C18" s="17">
        <f>H17</f>
        <v>4</v>
      </c>
      <c r="D18" s="18" t="s">
        <v>8</v>
      </c>
      <c r="E18" s="19">
        <f>F17</f>
        <v>9</v>
      </c>
      <c r="F18" s="20"/>
      <c r="G18" s="21"/>
      <c r="H18" s="22"/>
      <c r="I18" s="23">
        <v>5</v>
      </c>
      <c r="J18" s="24" t="s">
        <v>8</v>
      </c>
      <c r="K18" s="25">
        <v>6</v>
      </c>
      <c r="L18" s="23">
        <v>2</v>
      </c>
      <c r="M18" s="24" t="s">
        <v>8</v>
      </c>
      <c r="N18" s="25">
        <v>1</v>
      </c>
      <c r="O18" s="26">
        <f>SUM(IF(C18&gt;E18,1,0),IF(F18&gt;H18,1,0),IF(I18&gt;K18,1,0),IF(L18&gt;N18,1,0))</f>
        <v>1</v>
      </c>
      <c r="P18" s="27">
        <v>4</v>
      </c>
      <c r="Q18" s="24">
        <f>C18+F18+I18+L18</f>
        <v>11</v>
      </c>
      <c r="R18" s="24" t="s">
        <v>8</v>
      </c>
      <c r="S18" s="24">
        <f>E18+H18+K18+N18</f>
        <v>16</v>
      </c>
      <c r="T18" s="25">
        <f>Q18/S18</f>
        <v>0.6875</v>
      </c>
    </row>
    <row r="19" spans="1:20" ht="21" x14ac:dyDescent="0.3">
      <c r="A19" s="15" t="s">
        <v>2</v>
      </c>
      <c r="B19" s="16" t="s">
        <v>30</v>
      </c>
      <c r="C19" s="17">
        <f>K17</f>
        <v>5</v>
      </c>
      <c r="D19" s="18" t="s">
        <v>8</v>
      </c>
      <c r="E19" s="19">
        <f>I17</f>
        <v>4</v>
      </c>
      <c r="F19" s="17">
        <f>K18</f>
        <v>6</v>
      </c>
      <c r="G19" s="18" t="s">
        <v>8</v>
      </c>
      <c r="H19" s="19">
        <f>I18</f>
        <v>5</v>
      </c>
      <c r="I19" s="20"/>
      <c r="J19" s="21"/>
      <c r="K19" s="22"/>
      <c r="L19" s="23">
        <v>8</v>
      </c>
      <c r="M19" s="24" t="s">
        <v>8</v>
      </c>
      <c r="N19" s="25">
        <v>4</v>
      </c>
      <c r="O19" s="26">
        <f>SUM(IF(C19&gt;E19,1,0),IF(F19&gt;H19,1,0),IF(I19&gt;K19,1,0),IF(L19&gt;N19,1,0))</f>
        <v>3</v>
      </c>
      <c r="P19" s="27">
        <v>1</v>
      </c>
      <c r="Q19" s="24">
        <f>C19+F19+I19+L19</f>
        <v>19</v>
      </c>
      <c r="R19" s="24" t="s">
        <v>8</v>
      </c>
      <c r="S19" s="24">
        <f>E19+H19+K19+N19</f>
        <v>13</v>
      </c>
      <c r="T19" s="25">
        <f>Q19/S19</f>
        <v>1.4615384615384615</v>
      </c>
    </row>
    <row r="20" spans="1:20" ht="21.6" thickBot="1" x14ac:dyDescent="0.35">
      <c r="A20" s="4" t="s">
        <v>3</v>
      </c>
      <c r="B20" s="28" t="s">
        <v>20</v>
      </c>
      <c r="C20" s="29">
        <f>N17</f>
        <v>8</v>
      </c>
      <c r="D20" s="30" t="s">
        <v>8</v>
      </c>
      <c r="E20" s="31">
        <f>L17</f>
        <v>7</v>
      </c>
      <c r="F20" s="29">
        <f>N18</f>
        <v>1</v>
      </c>
      <c r="G20" s="30" t="s">
        <v>8</v>
      </c>
      <c r="H20" s="31">
        <f>L18</f>
        <v>2</v>
      </c>
      <c r="I20" s="29">
        <f>N19</f>
        <v>4</v>
      </c>
      <c r="J20" s="30" t="s">
        <v>8</v>
      </c>
      <c r="K20" s="31">
        <f>L19</f>
        <v>8</v>
      </c>
      <c r="L20" s="32"/>
      <c r="M20" s="33"/>
      <c r="N20" s="34"/>
      <c r="O20" s="35">
        <f>SUM(IF(C20&gt;E20,1,0),IF(F20&gt;H20,1,0),IF(I20&gt;K20,1,0),IF(L20&gt;N20,1,0))</f>
        <v>1</v>
      </c>
      <c r="P20" s="36">
        <v>3</v>
      </c>
      <c r="Q20" s="37">
        <f>C20+F20+I20+L20</f>
        <v>13</v>
      </c>
      <c r="R20" s="37" t="s">
        <v>8</v>
      </c>
      <c r="S20" s="37">
        <f>E20+H20+K20+N20</f>
        <v>17</v>
      </c>
      <c r="T20" s="38">
        <f>Q20/S20</f>
        <v>0.76470588235294112</v>
      </c>
    </row>
    <row r="21" spans="1:20" ht="15" thickBot="1" x14ac:dyDescent="0.35"/>
    <row r="22" spans="1:20" x14ac:dyDescent="0.3">
      <c r="A22" s="207" t="s">
        <v>62</v>
      </c>
      <c r="B22" s="208"/>
      <c r="C22" s="199" t="s">
        <v>0</v>
      </c>
      <c r="D22" s="200"/>
      <c r="E22" s="201"/>
      <c r="F22" s="199" t="s">
        <v>1</v>
      </c>
      <c r="G22" s="200"/>
      <c r="H22" s="201"/>
      <c r="I22" s="199" t="s">
        <v>2</v>
      </c>
      <c r="J22" s="200"/>
      <c r="K22" s="201"/>
      <c r="L22" s="199" t="s">
        <v>3</v>
      </c>
      <c r="M22" s="200"/>
      <c r="N22" s="201"/>
      <c r="O22" s="202" t="s">
        <v>5</v>
      </c>
      <c r="P22" s="200" t="s">
        <v>6</v>
      </c>
      <c r="Q22" s="200" t="s">
        <v>7</v>
      </c>
      <c r="R22" s="200"/>
      <c r="S22" s="200"/>
      <c r="T22" s="201"/>
    </row>
    <row r="23" spans="1:20" ht="15" thickBot="1" x14ac:dyDescent="0.35">
      <c r="A23" s="209"/>
      <c r="B23" s="210"/>
      <c r="C23" s="206" t="str">
        <f>B24</f>
        <v>RED volley A</v>
      </c>
      <c r="D23" s="204"/>
      <c r="E23" s="205"/>
      <c r="F23" s="206" t="str">
        <f>B25</f>
        <v>Střítěž A</v>
      </c>
      <c r="G23" s="204"/>
      <c r="H23" s="205"/>
      <c r="I23" s="206" t="str">
        <f>B26</f>
        <v>7.ZŠ A</v>
      </c>
      <c r="J23" s="204"/>
      <c r="K23" s="205"/>
      <c r="L23" s="206" t="str">
        <f>B27</f>
        <v>Kozlovice A</v>
      </c>
      <c r="M23" s="204"/>
      <c r="N23" s="205"/>
      <c r="O23" s="203"/>
      <c r="P23" s="204"/>
      <c r="Q23" s="204"/>
      <c r="R23" s="204"/>
      <c r="S23" s="204"/>
      <c r="T23" s="205"/>
    </row>
    <row r="24" spans="1:20" ht="21" x14ac:dyDescent="0.3">
      <c r="A24" s="5" t="s">
        <v>0</v>
      </c>
      <c r="B24" s="6" t="s">
        <v>31</v>
      </c>
      <c r="C24" s="7"/>
      <c r="D24" s="8"/>
      <c r="E24" s="9"/>
      <c r="F24" s="10">
        <v>2</v>
      </c>
      <c r="G24" s="11" t="s">
        <v>8</v>
      </c>
      <c r="H24" s="12">
        <v>10</v>
      </c>
      <c r="I24" s="10">
        <v>4</v>
      </c>
      <c r="J24" s="11" t="s">
        <v>8</v>
      </c>
      <c r="K24" s="12">
        <v>9</v>
      </c>
      <c r="L24" s="10">
        <v>5</v>
      </c>
      <c r="M24" s="11" t="s">
        <v>8</v>
      </c>
      <c r="N24" s="12">
        <v>8</v>
      </c>
      <c r="O24" s="13">
        <f>SUM(IF(C24&gt;E24,1,0),IF(F24&gt;H24,1,0),IF(I24&gt;K24,1,0),IF(L24&gt;N24,1,0))</f>
        <v>0</v>
      </c>
      <c r="P24" s="14">
        <v>4</v>
      </c>
      <c r="Q24" s="11">
        <f>C24+F24+I24+L24</f>
        <v>11</v>
      </c>
      <c r="R24" s="11" t="s">
        <v>8</v>
      </c>
      <c r="S24" s="11">
        <f>E24+H24+K24+N24</f>
        <v>27</v>
      </c>
      <c r="T24" s="12">
        <f>Q24/S24</f>
        <v>0.40740740740740738</v>
      </c>
    </row>
    <row r="25" spans="1:20" ht="21" x14ac:dyDescent="0.3">
      <c r="A25" s="15" t="s">
        <v>1</v>
      </c>
      <c r="B25" s="16" t="s">
        <v>32</v>
      </c>
      <c r="C25" s="17">
        <f>H24</f>
        <v>10</v>
      </c>
      <c r="D25" s="18" t="s">
        <v>8</v>
      </c>
      <c r="E25" s="19">
        <f>F24</f>
        <v>2</v>
      </c>
      <c r="F25" s="20"/>
      <c r="G25" s="21"/>
      <c r="H25" s="22"/>
      <c r="I25" s="23">
        <v>6</v>
      </c>
      <c r="J25" s="24" t="s">
        <v>8</v>
      </c>
      <c r="K25" s="25">
        <v>0</v>
      </c>
      <c r="L25" s="23">
        <v>4</v>
      </c>
      <c r="M25" s="24" t="s">
        <v>8</v>
      </c>
      <c r="N25" s="25">
        <v>3</v>
      </c>
      <c r="O25" s="26">
        <f>SUM(IF(C25&gt;E25,1,0),IF(F25&gt;H25,1,0),IF(I25&gt;K25,1,0),IF(L25&gt;N25,1,0))</f>
        <v>3</v>
      </c>
      <c r="P25" s="27">
        <v>1</v>
      </c>
      <c r="Q25" s="24">
        <f>C25+F25+I25+L25</f>
        <v>20</v>
      </c>
      <c r="R25" s="24" t="s">
        <v>8</v>
      </c>
      <c r="S25" s="24">
        <f>E25+H25+K25+N25</f>
        <v>5</v>
      </c>
      <c r="T25" s="25">
        <f>Q25/S25</f>
        <v>4</v>
      </c>
    </row>
    <row r="26" spans="1:20" ht="21" x14ac:dyDescent="0.3">
      <c r="A26" s="15" t="s">
        <v>2</v>
      </c>
      <c r="B26" s="16" t="s">
        <v>21</v>
      </c>
      <c r="C26" s="17">
        <f>K24</f>
        <v>9</v>
      </c>
      <c r="D26" s="18" t="s">
        <v>8</v>
      </c>
      <c r="E26" s="19">
        <f>I24</f>
        <v>4</v>
      </c>
      <c r="F26" s="17">
        <f>K25</f>
        <v>0</v>
      </c>
      <c r="G26" s="18" t="s">
        <v>8</v>
      </c>
      <c r="H26" s="19">
        <f>I25</f>
        <v>6</v>
      </c>
      <c r="I26" s="20"/>
      <c r="J26" s="21"/>
      <c r="K26" s="22"/>
      <c r="L26" s="23">
        <v>0</v>
      </c>
      <c r="M26" s="24" t="s">
        <v>8</v>
      </c>
      <c r="N26" s="25">
        <v>6</v>
      </c>
      <c r="O26" s="26">
        <f>SUM(IF(C26&gt;E26,1,0),IF(F26&gt;H26,1,0),IF(I26&gt;K26,1,0),IF(L26&gt;N26,1,0))</f>
        <v>1</v>
      </c>
      <c r="P26" s="27">
        <v>3</v>
      </c>
      <c r="Q26" s="24">
        <f>C26+F26+I26+L26</f>
        <v>9</v>
      </c>
      <c r="R26" s="24" t="s">
        <v>8</v>
      </c>
      <c r="S26" s="24">
        <f>E26+H26+K26+N26</f>
        <v>16</v>
      </c>
      <c r="T26" s="25">
        <f>Q26/S26</f>
        <v>0.5625</v>
      </c>
    </row>
    <row r="27" spans="1:20" ht="21.6" thickBot="1" x14ac:dyDescent="0.35">
      <c r="A27" s="4" t="s">
        <v>3</v>
      </c>
      <c r="B27" s="28" t="s">
        <v>13</v>
      </c>
      <c r="C27" s="29">
        <f>N24</f>
        <v>8</v>
      </c>
      <c r="D27" s="30" t="s">
        <v>8</v>
      </c>
      <c r="E27" s="31">
        <f>L24</f>
        <v>5</v>
      </c>
      <c r="F27" s="29">
        <f>N25</f>
        <v>3</v>
      </c>
      <c r="G27" s="30" t="s">
        <v>8</v>
      </c>
      <c r="H27" s="31">
        <f>L25</f>
        <v>4</v>
      </c>
      <c r="I27" s="29">
        <f>N26</f>
        <v>6</v>
      </c>
      <c r="J27" s="30" t="s">
        <v>8</v>
      </c>
      <c r="K27" s="31">
        <f>L26</f>
        <v>0</v>
      </c>
      <c r="L27" s="32"/>
      <c r="M27" s="33"/>
      <c r="N27" s="34"/>
      <c r="O27" s="35">
        <f>SUM(IF(C27&gt;E27,1,0),IF(F27&gt;H27,1,0),IF(I27&gt;K27,1,0),IF(L27&gt;N27,1,0))</f>
        <v>2</v>
      </c>
      <c r="P27" s="36">
        <v>2</v>
      </c>
      <c r="Q27" s="37">
        <f>C27+F27+I27+L27</f>
        <v>17</v>
      </c>
      <c r="R27" s="37" t="s">
        <v>8</v>
      </c>
      <c r="S27" s="37">
        <f>E27+H27+K27+N27</f>
        <v>9</v>
      </c>
      <c r="T27" s="38">
        <f>Q27/S27</f>
        <v>1.8888888888888888</v>
      </c>
    </row>
  </sheetData>
  <mergeCells count="48">
    <mergeCell ref="A22:B23"/>
    <mergeCell ref="C22:E22"/>
    <mergeCell ref="F22:H22"/>
    <mergeCell ref="I22:K22"/>
    <mergeCell ref="L22:N22"/>
    <mergeCell ref="O22:O23"/>
    <mergeCell ref="P22:P23"/>
    <mergeCell ref="Q22:T23"/>
    <mergeCell ref="C23:E23"/>
    <mergeCell ref="F23:H23"/>
    <mergeCell ref="I23:K23"/>
    <mergeCell ref="L23:N23"/>
    <mergeCell ref="A15:B16"/>
    <mergeCell ref="C15:E15"/>
    <mergeCell ref="F15:H15"/>
    <mergeCell ref="I15:K15"/>
    <mergeCell ref="L15:N15"/>
    <mergeCell ref="O15:O16"/>
    <mergeCell ref="P15:P16"/>
    <mergeCell ref="Q15:T16"/>
    <mergeCell ref="C16:E16"/>
    <mergeCell ref="F16:H16"/>
    <mergeCell ref="I16:K16"/>
    <mergeCell ref="L16:N16"/>
    <mergeCell ref="A8:B9"/>
    <mergeCell ref="C8:E8"/>
    <mergeCell ref="F8:H8"/>
    <mergeCell ref="I8:K8"/>
    <mergeCell ref="L8:N8"/>
    <mergeCell ref="O8:O9"/>
    <mergeCell ref="P8:P9"/>
    <mergeCell ref="Q8:T9"/>
    <mergeCell ref="C9:E9"/>
    <mergeCell ref="F9:H9"/>
    <mergeCell ref="I9:K9"/>
    <mergeCell ref="L9:N9"/>
    <mergeCell ref="P1:P2"/>
    <mergeCell ref="Q1:T2"/>
    <mergeCell ref="C2:E2"/>
    <mergeCell ref="F2:H2"/>
    <mergeCell ref="I2:K2"/>
    <mergeCell ref="L2:N2"/>
    <mergeCell ref="O1:O2"/>
    <mergeCell ref="A1:B2"/>
    <mergeCell ref="C1:E1"/>
    <mergeCell ref="F1:H1"/>
    <mergeCell ref="I1:K1"/>
    <mergeCell ref="L1:N1"/>
  </mergeCells>
  <pageMargins left="0.7" right="0.7" top="0.78740157499999996" bottom="0.78740157499999996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843C4-E220-426B-8055-6061010CC26F}">
  <sheetPr>
    <tabColor rgb="FFFFC000"/>
    <pageSetUpPr fitToPage="1"/>
  </sheetPr>
  <dimension ref="A1:T27"/>
  <sheetViews>
    <sheetView topLeftCell="A9" workbookViewId="0">
      <selection activeCell="A22" sqref="A22:XFD27"/>
    </sheetView>
  </sheetViews>
  <sheetFormatPr defaultRowHeight="14.4" x14ac:dyDescent="0.3"/>
  <cols>
    <col min="1" max="1" width="5.5546875" style="46" customWidth="1"/>
    <col min="2" max="2" width="20.44140625" style="46" customWidth="1"/>
    <col min="3" max="13" width="5" style="46" customWidth="1"/>
    <col min="14" max="14" width="5.33203125" style="46" customWidth="1"/>
    <col min="15" max="17" width="8" style="46" customWidth="1"/>
    <col min="18" max="18" width="2.33203125" style="46" customWidth="1"/>
    <col min="19" max="19" width="8" style="46" customWidth="1"/>
    <col min="20" max="20" width="10" style="46" customWidth="1"/>
    <col min="21" max="245" width="8.88671875" style="46"/>
    <col min="246" max="246" width="14.5546875" style="46" bestFit="1" customWidth="1"/>
    <col min="247" max="261" width="5" style="46" customWidth="1"/>
    <col min="262" max="270" width="0" style="46" hidden="1" customWidth="1"/>
    <col min="271" max="273" width="8" style="46" customWidth="1"/>
    <col min="274" max="274" width="2.33203125" style="46" customWidth="1"/>
    <col min="275" max="276" width="8" style="46" customWidth="1"/>
    <col min="277" max="501" width="8.88671875" style="46"/>
    <col min="502" max="502" width="14.5546875" style="46" bestFit="1" customWidth="1"/>
    <col min="503" max="517" width="5" style="46" customWidth="1"/>
    <col min="518" max="526" width="0" style="46" hidden="1" customWidth="1"/>
    <col min="527" max="529" width="8" style="46" customWidth="1"/>
    <col min="530" max="530" width="2.33203125" style="46" customWidth="1"/>
    <col min="531" max="532" width="8" style="46" customWidth="1"/>
    <col min="533" max="757" width="8.88671875" style="46"/>
    <col min="758" max="758" width="14.5546875" style="46" bestFit="1" customWidth="1"/>
    <col min="759" max="773" width="5" style="46" customWidth="1"/>
    <col min="774" max="782" width="0" style="46" hidden="1" customWidth="1"/>
    <col min="783" max="785" width="8" style="46" customWidth="1"/>
    <col min="786" max="786" width="2.33203125" style="46" customWidth="1"/>
    <col min="787" max="788" width="8" style="46" customWidth="1"/>
    <col min="789" max="1013" width="8.88671875" style="46"/>
    <col min="1014" max="1014" width="14.5546875" style="46" bestFit="1" customWidth="1"/>
    <col min="1015" max="1029" width="5" style="46" customWidth="1"/>
    <col min="1030" max="1038" width="0" style="46" hidden="1" customWidth="1"/>
    <col min="1039" max="1041" width="8" style="46" customWidth="1"/>
    <col min="1042" max="1042" width="2.33203125" style="46" customWidth="1"/>
    <col min="1043" max="1044" width="8" style="46" customWidth="1"/>
    <col min="1045" max="1269" width="8.88671875" style="46"/>
    <col min="1270" max="1270" width="14.5546875" style="46" bestFit="1" customWidth="1"/>
    <col min="1271" max="1285" width="5" style="46" customWidth="1"/>
    <col min="1286" max="1294" width="0" style="46" hidden="1" customWidth="1"/>
    <col min="1295" max="1297" width="8" style="46" customWidth="1"/>
    <col min="1298" max="1298" width="2.33203125" style="46" customWidth="1"/>
    <col min="1299" max="1300" width="8" style="46" customWidth="1"/>
    <col min="1301" max="1525" width="8.88671875" style="46"/>
    <col min="1526" max="1526" width="14.5546875" style="46" bestFit="1" customWidth="1"/>
    <col min="1527" max="1541" width="5" style="46" customWidth="1"/>
    <col min="1542" max="1550" width="0" style="46" hidden="1" customWidth="1"/>
    <col min="1551" max="1553" width="8" style="46" customWidth="1"/>
    <col min="1554" max="1554" width="2.33203125" style="46" customWidth="1"/>
    <col min="1555" max="1556" width="8" style="46" customWidth="1"/>
    <col min="1557" max="1781" width="8.88671875" style="46"/>
    <col min="1782" max="1782" width="14.5546875" style="46" bestFit="1" customWidth="1"/>
    <col min="1783" max="1797" width="5" style="46" customWidth="1"/>
    <col min="1798" max="1806" width="0" style="46" hidden="1" customWidth="1"/>
    <col min="1807" max="1809" width="8" style="46" customWidth="1"/>
    <col min="1810" max="1810" width="2.33203125" style="46" customWidth="1"/>
    <col min="1811" max="1812" width="8" style="46" customWidth="1"/>
    <col min="1813" max="2037" width="8.88671875" style="46"/>
    <col min="2038" max="2038" width="14.5546875" style="46" bestFit="1" customWidth="1"/>
    <col min="2039" max="2053" width="5" style="46" customWidth="1"/>
    <col min="2054" max="2062" width="0" style="46" hidden="1" customWidth="1"/>
    <col min="2063" max="2065" width="8" style="46" customWidth="1"/>
    <col min="2066" max="2066" width="2.33203125" style="46" customWidth="1"/>
    <col min="2067" max="2068" width="8" style="46" customWidth="1"/>
    <col min="2069" max="2293" width="8.88671875" style="46"/>
    <col min="2294" max="2294" width="14.5546875" style="46" bestFit="1" customWidth="1"/>
    <col min="2295" max="2309" width="5" style="46" customWidth="1"/>
    <col min="2310" max="2318" width="0" style="46" hidden="1" customWidth="1"/>
    <col min="2319" max="2321" width="8" style="46" customWidth="1"/>
    <col min="2322" max="2322" width="2.33203125" style="46" customWidth="1"/>
    <col min="2323" max="2324" width="8" style="46" customWidth="1"/>
    <col min="2325" max="2549" width="8.88671875" style="46"/>
    <col min="2550" max="2550" width="14.5546875" style="46" bestFit="1" customWidth="1"/>
    <col min="2551" max="2565" width="5" style="46" customWidth="1"/>
    <col min="2566" max="2574" width="0" style="46" hidden="1" customWidth="1"/>
    <col min="2575" max="2577" width="8" style="46" customWidth="1"/>
    <col min="2578" max="2578" width="2.33203125" style="46" customWidth="1"/>
    <col min="2579" max="2580" width="8" style="46" customWidth="1"/>
    <col min="2581" max="2805" width="8.88671875" style="46"/>
    <col min="2806" max="2806" width="14.5546875" style="46" bestFit="1" customWidth="1"/>
    <col min="2807" max="2821" width="5" style="46" customWidth="1"/>
    <col min="2822" max="2830" width="0" style="46" hidden="1" customWidth="1"/>
    <col min="2831" max="2833" width="8" style="46" customWidth="1"/>
    <col min="2834" max="2834" width="2.33203125" style="46" customWidth="1"/>
    <col min="2835" max="2836" width="8" style="46" customWidth="1"/>
    <col min="2837" max="3061" width="8.88671875" style="46"/>
    <col min="3062" max="3062" width="14.5546875" style="46" bestFit="1" customWidth="1"/>
    <col min="3063" max="3077" width="5" style="46" customWidth="1"/>
    <col min="3078" max="3086" width="0" style="46" hidden="1" customWidth="1"/>
    <col min="3087" max="3089" width="8" style="46" customWidth="1"/>
    <col min="3090" max="3090" width="2.33203125" style="46" customWidth="1"/>
    <col min="3091" max="3092" width="8" style="46" customWidth="1"/>
    <col min="3093" max="3317" width="8.88671875" style="46"/>
    <col min="3318" max="3318" width="14.5546875" style="46" bestFit="1" customWidth="1"/>
    <col min="3319" max="3333" width="5" style="46" customWidth="1"/>
    <col min="3334" max="3342" width="0" style="46" hidden="1" customWidth="1"/>
    <col min="3343" max="3345" width="8" style="46" customWidth="1"/>
    <col min="3346" max="3346" width="2.33203125" style="46" customWidth="1"/>
    <col min="3347" max="3348" width="8" style="46" customWidth="1"/>
    <col min="3349" max="3573" width="8.88671875" style="46"/>
    <col min="3574" max="3574" width="14.5546875" style="46" bestFit="1" customWidth="1"/>
    <col min="3575" max="3589" width="5" style="46" customWidth="1"/>
    <col min="3590" max="3598" width="0" style="46" hidden="1" customWidth="1"/>
    <col min="3599" max="3601" width="8" style="46" customWidth="1"/>
    <col min="3602" max="3602" width="2.33203125" style="46" customWidth="1"/>
    <col min="3603" max="3604" width="8" style="46" customWidth="1"/>
    <col min="3605" max="3829" width="8.88671875" style="46"/>
    <col min="3830" max="3830" width="14.5546875" style="46" bestFit="1" customWidth="1"/>
    <col min="3831" max="3845" width="5" style="46" customWidth="1"/>
    <col min="3846" max="3854" width="0" style="46" hidden="1" customWidth="1"/>
    <col min="3855" max="3857" width="8" style="46" customWidth="1"/>
    <col min="3858" max="3858" width="2.33203125" style="46" customWidth="1"/>
    <col min="3859" max="3860" width="8" style="46" customWidth="1"/>
    <col min="3861" max="4085" width="8.88671875" style="46"/>
    <col min="4086" max="4086" width="14.5546875" style="46" bestFit="1" customWidth="1"/>
    <col min="4087" max="4101" width="5" style="46" customWidth="1"/>
    <col min="4102" max="4110" width="0" style="46" hidden="1" customWidth="1"/>
    <col min="4111" max="4113" width="8" style="46" customWidth="1"/>
    <col min="4114" max="4114" width="2.33203125" style="46" customWidth="1"/>
    <col min="4115" max="4116" width="8" style="46" customWidth="1"/>
    <col min="4117" max="4341" width="8.88671875" style="46"/>
    <col min="4342" max="4342" width="14.5546875" style="46" bestFit="1" customWidth="1"/>
    <col min="4343" max="4357" width="5" style="46" customWidth="1"/>
    <col min="4358" max="4366" width="0" style="46" hidden="1" customWidth="1"/>
    <col min="4367" max="4369" width="8" style="46" customWidth="1"/>
    <col min="4370" max="4370" width="2.33203125" style="46" customWidth="1"/>
    <col min="4371" max="4372" width="8" style="46" customWidth="1"/>
    <col min="4373" max="4597" width="8.88671875" style="46"/>
    <col min="4598" max="4598" width="14.5546875" style="46" bestFit="1" customWidth="1"/>
    <col min="4599" max="4613" width="5" style="46" customWidth="1"/>
    <col min="4614" max="4622" width="0" style="46" hidden="1" customWidth="1"/>
    <col min="4623" max="4625" width="8" style="46" customWidth="1"/>
    <col min="4626" max="4626" width="2.33203125" style="46" customWidth="1"/>
    <col min="4627" max="4628" width="8" style="46" customWidth="1"/>
    <col min="4629" max="4853" width="8.88671875" style="46"/>
    <col min="4854" max="4854" width="14.5546875" style="46" bestFit="1" customWidth="1"/>
    <col min="4855" max="4869" width="5" style="46" customWidth="1"/>
    <col min="4870" max="4878" width="0" style="46" hidden="1" customWidth="1"/>
    <col min="4879" max="4881" width="8" style="46" customWidth="1"/>
    <col min="4882" max="4882" width="2.33203125" style="46" customWidth="1"/>
    <col min="4883" max="4884" width="8" style="46" customWidth="1"/>
    <col min="4885" max="5109" width="8.88671875" style="46"/>
    <col min="5110" max="5110" width="14.5546875" style="46" bestFit="1" customWidth="1"/>
    <col min="5111" max="5125" width="5" style="46" customWidth="1"/>
    <col min="5126" max="5134" width="0" style="46" hidden="1" customWidth="1"/>
    <col min="5135" max="5137" width="8" style="46" customWidth="1"/>
    <col min="5138" max="5138" width="2.33203125" style="46" customWidth="1"/>
    <col min="5139" max="5140" width="8" style="46" customWidth="1"/>
    <col min="5141" max="5365" width="8.88671875" style="46"/>
    <col min="5366" max="5366" width="14.5546875" style="46" bestFit="1" customWidth="1"/>
    <col min="5367" max="5381" width="5" style="46" customWidth="1"/>
    <col min="5382" max="5390" width="0" style="46" hidden="1" customWidth="1"/>
    <col min="5391" max="5393" width="8" style="46" customWidth="1"/>
    <col min="5394" max="5394" width="2.33203125" style="46" customWidth="1"/>
    <col min="5395" max="5396" width="8" style="46" customWidth="1"/>
    <col min="5397" max="5621" width="8.88671875" style="46"/>
    <col min="5622" max="5622" width="14.5546875" style="46" bestFit="1" customWidth="1"/>
    <col min="5623" max="5637" width="5" style="46" customWidth="1"/>
    <col min="5638" max="5646" width="0" style="46" hidden="1" customWidth="1"/>
    <col min="5647" max="5649" width="8" style="46" customWidth="1"/>
    <col min="5650" max="5650" width="2.33203125" style="46" customWidth="1"/>
    <col min="5651" max="5652" width="8" style="46" customWidth="1"/>
    <col min="5653" max="5877" width="8.88671875" style="46"/>
    <col min="5878" max="5878" width="14.5546875" style="46" bestFit="1" customWidth="1"/>
    <col min="5879" max="5893" width="5" style="46" customWidth="1"/>
    <col min="5894" max="5902" width="0" style="46" hidden="1" customWidth="1"/>
    <col min="5903" max="5905" width="8" style="46" customWidth="1"/>
    <col min="5906" max="5906" width="2.33203125" style="46" customWidth="1"/>
    <col min="5907" max="5908" width="8" style="46" customWidth="1"/>
    <col min="5909" max="6133" width="8.88671875" style="46"/>
    <col min="6134" max="6134" width="14.5546875" style="46" bestFit="1" customWidth="1"/>
    <col min="6135" max="6149" width="5" style="46" customWidth="1"/>
    <col min="6150" max="6158" width="0" style="46" hidden="1" customWidth="1"/>
    <col min="6159" max="6161" width="8" style="46" customWidth="1"/>
    <col min="6162" max="6162" width="2.33203125" style="46" customWidth="1"/>
    <col min="6163" max="6164" width="8" style="46" customWidth="1"/>
    <col min="6165" max="6389" width="8.88671875" style="46"/>
    <col min="6390" max="6390" width="14.5546875" style="46" bestFit="1" customWidth="1"/>
    <col min="6391" max="6405" width="5" style="46" customWidth="1"/>
    <col min="6406" max="6414" width="0" style="46" hidden="1" customWidth="1"/>
    <col min="6415" max="6417" width="8" style="46" customWidth="1"/>
    <col min="6418" max="6418" width="2.33203125" style="46" customWidth="1"/>
    <col min="6419" max="6420" width="8" style="46" customWidth="1"/>
    <col min="6421" max="6645" width="8.88671875" style="46"/>
    <col min="6646" max="6646" width="14.5546875" style="46" bestFit="1" customWidth="1"/>
    <col min="6647" max="6661" width="5" style="46" customWidth="1"/>
    <col min="6662" max="6670" width="0" style="46" hidden="1" customWidth="1"/>
    <col min="6671" max="6673" width="8" style="46" customWidth="1"/>
    <col min="6674" max="6674" width="2.33203125" style="46" customWidth="1"/>
    <col min="6675" max="6676" width="8" style="46" customWidth="1"/>
    <col min="6677" max="6901" width="8.88671875" style="46"/>
    <col min="6902" max="6902" width="14.5546875" style="46" bestFit="1" customWidth="1"/>
    <col min="6903" max="6917" width="5" style="46" customWidth="1"/>
    <col min="6918" max="6926" width="0" style="46" hidden="1" customWidth="1"/>
    <col min="6927" max="6929" width="8" style="46" customWidth="1"/>
    <col min="6930" max="6930" width="2.33203125" style="46" customWidth="1"/>
    <col min="6931" max="6932" width="8" style="46" customWidth="1"/>
    <col min="6933" max="7157" width="8.88671875" style="46"/>
    <col min="7158" max="7158" width="14.5546875" style="46" bestFit="1" customWidth="1"/>
    <col min="7159" max="7173" width="5" style="46" customWidth="1"/>
    <col min="7174" max="7182" width="0" style="46" hidden="1" customWidth="1"/>
    <col min="7183" max="7185" width="8" style="46" customWidth="1"/>
    <col min="7186" max="7186" width="2.33203125" style="46" customWidth="1"/>
    <col min="7187" max="7188" width="8" style="46" customWidth="1"/>
    <col min="7189" max="7413" width="8.88671875" style="46"/>
    <col min="7414" max="7414" width="14.5546875" style="46" bestFit="1" customWidth="1"/>
    <col min="7415" max="7429" width="5" style="46" customWidth="1"/>
    <col min="7430" max="7438" width="0" style="46" hidden="1" customWidth="1"/>
    <col min="7439" max="7441" width="8" style="46" customWidth="1"/>
    <col min="7442" max="7442" width="2.33203125" style="46" customWidth="1"/>
    <col min="7443" max="7444" width="8" style="46" customWidth="1"/>
    <col min="7445" max="7669" width="8.88671875" style="46"/>
    <col min="7670" max="7670" width="14.5546875" style="46" bestFit="1" customWidth="1"/>
    <col min="7671" max="7685" width="5" style="46" customWidth="1"/>
    <col min="7686" max="7694" width="0" style="46" hidden="1" customWidth="1"/>
    <col min="7695" max="7697" width="8" style="46" customWidth="1"/>
    <col min="7698" max="7698" width="2.33203125" style="46" customWidth="1"/>
    <col min="7699" max="7700" width="8" style="46" customWidth="1"/>
    <col min="7701" max="7925" width="8.88671875" style="46"/>
    <col min="7926" max="7926" width="14.5546875" style="46" bestFit="1" customWidth="1"/>
    <col min="7927" max="7941" width="5" style="46" customWidth="1"/>
    <col min="7942" max="7950" width="0" style="46" hidden="1" customWidth="1"/>
    <col min="7951" max="7953" width="8" style="46" customWidth="1"/>
    <col min="7954" max="7954" width="2.33203125" style="46" customWidth="1"/>
    <col min="7955" max="7956" width="8" style="46" customWidth="1"/>
    <col min="7957" max="8181" width="8.88671875" style="46"/>
    <col min="8182" max="8182" width="14.5546875" style="46" bestFit="1" customWidth="1"/>
    <col min="8183" max="8197" width="5" style="46" customWidth="1"/>
    <col min="8198" max="8206" width="0" style="46" hidden="1" customWidth="1"/>
    <col min="8207" max="8209" width="8" style="46" customWidth="1"/>
    <col min="8210" max="8210" width="2.33203125" style="46" customWidth="1"/>
    <col min="8211" max="8212" width="8" style="46" customWidth="1"/>
    <col min="8213" max="8437" width="8.88671875" style="46"/>
    <col min="8438" max="8438" width="14.5546875" style="46" bestFit="1" customWidth="1"/>
    <col min="8439" max="8453" width="5" style="46" customWidth="1"/>
    <col min="8454" max="8462" width="0" style="46" hidden="1" customWidth="1"/>
    <col min="8463" max="8465" width="8" style="46" customWidth="1"/>
    <col min="8466" max="8466" width="2.33203125" style="46" customWidth="1"/>
    <col min="8467" max="8468" width="8" style="46" customWidth="1"/>
    <col min="8469" max="8693" width="8.88671875" style="46"/>
    <col min="8694" max="8694" width="14.5546875" style="46" bestFit="1" customWidth="1"/>
    <col min="8695" max="8709" width="5" style="46" customWidth="1"/>
    <col min="8710" max="8718" width="0" style="46" hidden="1" customWidth="1"/>
    <col min="8719" max="8721" width="8" style="46" customWidth="1"/>
    <col min="8722" max="8722" width="2.33203125" style="46" customWidth="1"/>
    <col min="8723" max="8724" width="8" style="46" customWidth="1"/>
    <col min="8725" max="8949" width="8.88671875" style="46"/>
    <col min="8950" max="8950" width="14.5546875" style="46" bestFit="1" customWidth="1"/>
    <col min="8951" max="8965" width="5" style="46" customWidth="1"/>
    <col min="8966" max="8974" width="0" style="46" hidden="1" customWidth="1"/>
    <col min="8975" max="8977" width="8" style="46" customWidth="1"/>
    <col min="8978" max="8978" width="2.33203125" style="46" customWidth="1"/>
    <col min="8979" max="8980" width="8" style="46" customWidth="1"/>
    <col min="8981" max="9205" width="8.88671875" style="46"/>
    <col min="9206" max="9206" width="14.5546875" style="46" bestFit="1" customWidth="1"/>
    <col min="9207" max="9221" width="5" style="46" customWidth="1"/>
    <col min="9222" max="9230" width="0" style="46" hidden="1" customWidth="1"/>
    <col min="9231" max="9233" width="8" style="46" customWidth="1"/>
    <col min="9234" max="9234" width="2.33203125" style="46" customWidth="1"/>
    <col min="9235" max="9236" width="8" style="46" customWidth="1"/>
    <col min="9237" max="9461" width="8.88671875" style="46"/>
    <col min="9462" max="9462" width="14.5546875" style="46" bestFit="1" customWidth="1"/>
    <col min="9463" max="9477" width="5" style="46" customWidth="1"/>
    <col min="9478" max="9486" width="0" style="46" hidden="1" customWidth="1"/>
    <col min="9487" max="9489" width="8" style="46" customWidth="1"/>
    <col min="9490" max="9490" width="2.33203125" style="46" customWidth="1"/>
    <col min="9491" max="9492" width="8" style="46" customWidth="1"/>
    <col min="9493" max="9717" width="8.88671875" style="46"/>
    <col min="9718" max="9718" width="14.5546875" style="46" bestFit="1" customWidth="1"/>
    <col min="9719" max="9733" width="5" style="46" customWidth="1"/>
    <col min="9734" max="9742" width="0" style="46" hidden="1" customWidth="1"/>
    <col min="9743" max="9745" width="8" style="46" customWidth="1"/>
    <col min="9746" max="9746" width="2.33203125" style="46" customWidth="1"/>
    <col min="9747" max="9748" width="8" style="46" customWidth="1"/>
    <col min="9749" max="9973" width="8.88671875" style="46"/>
    <col min="9974" max="9974" width="14.5546875" style="46" bestFit="1" customWidth="1"/>
    <col min="9975" max="9989" width="5" style="46" customWidth="1"/>
    <col min="9990" max="9998" width="0" style="46" hidden="1" customWidth="1"/>
    <col min="9999" max="10001" width="8" style="46" customWidth="1"/>
    <col min="10002" max="10002" width="2.33203125" style="46" customWidth="1"/>
    <col min="10003" max="10004" width="8" style="46" customWidth="1"/>
    <col min="10005" max="10229" width="8.88671875" style="46"/>
    <col min="10230" max="10230" width="14.5546875" style="46" bestFit="1" customWidth="1"/>
    <col min="10231" max="10245" width="5" style="46" customWidth="1"/>
    <col min="10246" max="10254" width="0" style="46" hidden="1" customWidth="1"/>
    <col min="10255" max="10257" width="8" style="46" customWidth="1"/>
    <col min="10258" max="10258" width="2.33203125" style="46" customWidth="1"/>
    <col min="10259" max="10260" width="8" style="46" customWidth="1"/>
    <col min="10261" max="10485" width="8.88671875" style="46"/>
    <col min="10486" max="10486" width="14.5546875" style="46" bestFit="1" customWidth="1"/>
    <col min="10487" max="10501" width="5" style="46" customWidth="1"/>
    <col min="10502" max="10510" width="0" style="46" hidden="1" customWidth="1"/>
    <col min="10511" max="10513" width="8" style="46" customWidth="1"/>
    <col min="10514" max="10514" width="2.33203125" style="46" customWidth="1"/>
    <col min="10515" max="10516" width="8" style="46" customWidth="1"/>
    <col min="10517" max="10741" width="8.88671875" style="46"/>
    <col min="10742" max="10742" width="14.5546875" style="46" bestFit="1" customWidth="1"/>
    <col min="10743" max="10757" width="5" style="46" customWidth="1"/>
    <col min="10758" max="10766" width="0" style="46" hidden="1" customWidth="1"/>
    <col min="10767" max="10769" width="8" style="46" customWidth="1"/>
    <col min="10770" max="10770" width="2.33203125" style="46" customWidth="1"/>
    <col min="10771" max="10772" width="8" style="46" customWidth="1"/>
    <col min="10773" max="10997" width="8.88671875" style="46"/>
    <col min="10998" max="10998" width="14.5546875" style="46" bestFit="1" customWidth="1"/>
    <col min="10999" max="11013" width="5" style="46" customWidth="1"/>
    <col min="11014" max="11022" width="0" style="46" hidden="1" customWidth="1"/>
    <col min="11023" max="11025" width="8" style="46" customWidth="1"/>
    <col min="11026" max="11026" width="2.33203125" style="46" customWidth="1"/>
    <col min="11027" max="11028" width="8" style="46" customWidth="1"/>
    <col min="11029" max="11253" width="8.88671875" style="46"/>
    <col min="11254" max="11254" width="14.5546875" style="46" bestFit="1" customWidth="1"/>
    <col min="11255" max="11269" width="5" style="46" customWidth="1"/>
    <col min="11270" max="11278" width="0" style="46" hidden="1" customWidth="1"/>
    <col min="11279" max="11281" width="8" style="46" customWidth="1"/>
    <col min="11282" max="11282" width="2.33203125" style="46" customWidth="1"/>
    <col min="11283" max="11284" width="8" style="46" customWidth="1"/>
    <col min="11285" max="11509" width="8.88671875" style="46"/>
    <col min="11510" max="11510" width="14.5546875" style="46" bestFit="1" customWidth="1"/>
    <col min="11511" max="11525" width="5" style="46" customWidth="1"/>
    <col min="11526" max="11534" width="0" style="46" hidden="1" customWidth="1"/>
    <col min="11535" max="11537" width="8" style="46" customWidth="1"/>
    <col min="11538" max="11538" width="2.33203125" style="46" customWidth="1"/>
    <col min="11539" max="11540" width="8" style="46" customWidth="1"/>
    <col min="11541" max="11765" width="8.88671875" style="46"/>
    <col min="11766" max="11766" width="14.5546875" style="46" bestFit="1" customWidth="1"/>
    <col min="11767" max="11781" width="5" style="46" customWidth="1"/>
    <col min="11782" max="11790" width="0" style="46" hidden="1" customWidth="1"/>
    <col min="11791" max="11793" width="8" style="46" customWidth="1"/>
    <col min="11794" max="11794" width="2.33203125" style="46" customWidth="1"/>
    <col min="11795" max="11796" width="8" style="46" customWidth="1"/>
    <col min="11797" max="12021" width="8.88671875" style="46"/>
    <col min="12022" max="12022" width="14.5546875" style="46" bestFit="1" customWidth="1"/>
    <col min="12023" max="12037" width="5" style="46" customWidth="1"/>
    <col min="12038" max="12046" width="0" style="46" hidden="1" customWidth="1"/>
    <col min="12047" max="12049" width="8" style="46" customWidth="1"/>
    <col min="12050" max="12050" width="2.33203125" style="46" customWidth="1"/>
    <col min="12051" max="12052" width="8" style="46" customWidth="1"/>
    <col min="12053" max="12277" width="8.88671875" style="46"/>
    <col min="12278" max="12278" width="14.5546875" style="46" bestFit="1" customWidth="1"/>
    <col min="12279" max="12293" width="5" style="46" customWidth="1"/>
    <col min="12294" max="12302" width="0" style="46" hidden="1" customWidth="1"/>
    <col min="12303" max="12305" width="8" style="46" customWidth="1"/>
    <col min="12306" max="12306" width="2.33203125" style="46" customWidth="1"/>
    <col min="12307" max="12308" width="8" style="46" customWidth="1"/>
    <col min="12309" max="12533" width="8.88671875" style="46"/>
    <col min="12534" max="12534" width="14.5546875" style="46" bestFit="1" customWidth="1"/>
    <col min="12535" max="12549" width="5" style="46" customWidth="1"/>
    <col min="12550" max="12558" width="0" style="46" hidden="1" customWidth="1"/>
    <col min="12559" max="12561" width="8" style="46" customWidth="1"/>
    <col min="12562" max="12562" width="2.33203125" style="46" customWidth="1"/>
    <col min="12563" max="12564" width="8" style="46" customWidth="1"/>
    <col min="12565" max="12789" width="8.88671875" style="46"/>
    <col min="12790" max="12790" width="14.5546875" style="46" bestFit="1" customWidth="1"/>
    <col min="12791" max="12805" width="5" style="46" customWidth="1"/>
    <col min="12806" max="12814" width="0" style="46" hidden="1" customWidth="1"/>
    <col min="12815" max="12817" width="8" style="46" customWidth="1"/>
    <col min="12818" max="12818" width="2.33203125" style="46" customWidth="1"/>
    <col min="12819" max="12820" width="8" style="46" customWidth="1"/>
    <col min="12821" max="13045" width="8.88671875" style="46"/>
    <col min="13046" max="13046" width="14.5546875" style="46" bestFit="1" customWidth="1"/>
    <col min="13047" max="13061" width="5" style="46" customWidth="1"/>
    <col min="13062" max="13070" width="0" style="46" hidden="1" customWidth="1"/>
    <col min="13071" max="13073" width="8" style="46" customWidth="1"/>
    <col min="13074" max="13074" width="2.33203125" style="46" customWidth="1"/>
    <col min="13075" max="13076" width="8" style="46" customWidth="1"/>
    <col min="13077" max="13301" width="8.88671875" style="46"/>
    <col min="13302" max="13302" width="14.5546875" style="46" bestFit="1" customWidth="1"/>
    <col min="13303" max="13317" width="5" style="46" customWidth="1"/>
    <col min="13318" max="13326" width="0" style="46" hidden="1" customWidth="1"/>
    <col min="13327" max="13329" width="8" style="46" customWidth="1"/>
    <col min="13330" max="13330" width="2.33203125" style="46" customWidth="1"/>
    <col min="13331" max="13332" width="8" style="46" customWidth="1"/>
    <col min="13333" max="13557" width="8.88671875" style="46"/>
    <col min="13558" max="13558" width="14.5546875" style="46" bestFit="1" customWidth="1"/>
    <col min="13559" max="13573" width="5" style="46" customWidth="1"/>
    <col min="13574" max="13582" width="0" style="46" hidden="1" customWidth="1"/>
    <col min="13583" max="13585" width="8" style="46" customWidth="1"/>
    <col min="13586" max="13586" width="2.33203125" style="46" customWidth="1"/>
    <col min="13587" max="13588" width="8" style="46" customWidth="1"/>
    <col min="13589" max="13813" width="8.88671875" style="46"/>
    <col min="13814" max="13814" width="14.5546875" style="46" bestFit="1" customWidth="1"/>
    <col min="13815" max="13829" width="5" style="46" customWidth="1"/>
    <col min="13830" max="13838" width="0" style="46" hidden="1" customWidth="1"/>
    <col min="13839" max="13841" width="8" style="46" customWidth="1"/>
    <col min="13842" max="13842" width="2.33203125" style="46" customWidth="1"/>
    <col min="13843" max="13844" width="8" style="46" customWidth="1"/>
    <col min="13845" max="14069" width="8.88671875" style="46"/>
    <col min="14070" max="14070" width="14.5546875" style="46" bestFit="1" customWidth="1"/>
    <col min="14071" max="14085" width="5" style="46" customWidth="1"/>
    <col min="14086" max="14094" width="0" style="46" hidden="1" customWidth="1"/>
    <col min="14095" max="14097" width="8" style="46" customWidth="1"/>
    <col min="14098" max="14098" width="2.33203125" style="46" customWidth="1"/>
    <col min="14099" max="14100" width="8" style="46" customWidth="1"/>
    <col min="14101" max="14325" width="8.88671875" style="46"/>
    <col min="14326" max="14326" width="14.5546875" style="46" bestFit="1" customWidth="1"/>
    <col min="14327" max="14341" width="5" style="46" customWidth="1"/>
    <col min="14342" max="14350" width="0" style="46" hidden="1" customWidth="1"/>
    <col min="14351" max="14353" width="8" style="46" customWidth="1"/>
    <col min="14354" max="14354" width="2.33203125" style="46" customWidth="1"/>
    <col min="14355" max="14356" width="8" style="46" customWidth="1"/>
    <col min="14357" max="14581" width="8.88671875" style="46"/>
    <col min="14582" max="14582" width="14.5546875" style="46" bestFit="1" customWidth="1"/>
    <col min="14583" max="14597" width="5" style="46" customWidth="1"/>
    <col min="14598" max="14606" width="0" style="46" hidden="1" customWidth="1"/>
    <col min="14607" max="14609" width="8" style="46" customWidth="1"/>
    <col min="14610" max="14610" width="2.33203125" style="46" customWidth="1"/>
    <col min="14611" max="14612" width="8" style="46" customWidth="1"/>
    <col min="14613" max="14837" width="8.88671875" style="46"/>
    <col min="14838" max="14838" width="14.5546875" style="46" bestFit="1" customWidth="1"/>
    <col min="14839" max="14853" width="5" style="46" customWidth="1"/>
    <col min="14854" max="14862" width="0" style="46" hidden="1" customWidth="1"/>
    <col min="14863" max="14865" width="8" style="46" customWidth="1"/>
    <col min="14866" max="14866" width="2.33203125" style="46" customWidth="1"/>
    <col min="14867" max="14868" width="8" style="46" customWidth="1"/>
    <col min="14869" max="15093" width="8.88671875" style="46"/>
    <col min="15094" max="15094" width="14.5546875" style="46" bestFit="1" customWidth="1"/>
    <col min="15095" max="15109" width="5" style="46" customWidth="1"/>
    <col min="15110" max="15118" width="0" style="46" hidden="1" customWidth="1"/>
    <col min="15119" max="15121" width="8" style="46" customWidth="1"/>
    <col min="15122" max="15122" width="2.33203125" style="46" customWidth="1"/>
    <col min="15123" max="15124" width="8" style="46" customWidth="1"/>
    <col min="15125" max="15349" width="8.88671875" style="46"/>
    <col min="15350" max="15350" width="14.5546875" style="46" bestFit="1" customWidth="1"/>
    <col min="15351" max="15365" width="5" style="46" customWidth="1"/>
    <col min="15366" max="15374" width="0" style="46" hidden="1" customWidth="1"/>
    <col min="15375" max="15377" width="8" style="46" customWidth="1"/>
    <col min="15378" max="15378" width="2.33203125" style="46" customWidth="1"/>
    <col min="15379" max="15380" width="8" style="46" customWidth="1"/>
    <col min="15381" max="15605" width="8.88671875" style="46"/>
    <col min="15606" max="15606" width="14.5546875" style="46" bestFit="1" customWidth="1"/>
    <col min="15607" max="15621" width="5" style="46" customWidth="1"/>
    <col min="15622" max="15630" width="0" style="46" hidden="1" customWidth="1"/>
    <col min="15631" max="15633" width="8" style="46" customWidth="1"/>
    <col min="15634" max="15634" width="2.33203125" style="46" customWidth="1"/>
    <col min="15635" max="15636" width="8" style="46" customWidth="1"/>
    <col min="15637" max="15861" width="8.88671875" style="46"/>
    <col min="15862" max="15862" width="14.5546875" style="46" bestFit="1" customWidth="1"/>
    <col min="15863" max="15877" width="5" style="46" customWidth="1"/>
    <col min="15878" max="15886" width="0" style="46" hidden="1" customWidth="1"/>
    <col min="15887" max="15889" width="8" style="46" customWidth="1"/>
    <col min="15890" max="15890" width="2.33203125" style="46" customWidth="1"/>
    <col min="15891" max="15892" width="8" style="46" customWidth="1"/>
    <col min="15893" max="16117" width="8.88671875" style="46"/>
    <col min="16118" max="16118" width="14.5546875" style="46" bestFit="1" customWidth="1"/>
    <col min="16119" max="16133" width="5" style="46" customWidth="1"/>
    <col min="16134" max="16142" width="0" style="46" hidden="1" customWidth="1"/>
    <col min="16143" max="16145" width="8" style="46" customWidth="1"/>
    <col min="16146" max="16146" width="2.33203125" style="46" customWidth="1"/>
    <col min="16147" max="16148" width="8" style="46" customWidth="1"/>
    <col min="16149" max="16384" width="8.88671875" style="46"/>
  </cols>
  <sheetData>
    <row r="1" spans="1:20" x14ac:dyDescent="0.3">
      <c r="A1" s="207" t="s">
        <v>67</v>
      </c>
      <c r="B1" s="208"/>
      <c r="C1" s="199" t="s">
        <v>0</v>
      </c>
      <c r="D1" s="200"/>
      <c r="E1" s="201"/>
      <c r="F1" s="199" t="s">
        <v>1</v>
      </c>
      <c r="G1" s="200"/>
      <c r="H1" s="201"/>
      <c r="I1" s="199" t="s">
        <v>2</v>
      </c>
      <c r="J1" s="200"/>
      <c r="K1" s="201"/>
      <c r="L1" s="199" t="s">
        <v>3</v>
      </c>
      <c r="M1" s="200"/>
      <c r="N1" s="201"/>
      <c r="O1" s="202" t="s">
        <v>5</v>
      </c>
      <c r="P1" s="200" t="s">
        <v>6</v>
      </c>
      <c r="Q1" s="200" t="s">
        <v>7</v>
      </c>
      <c r="R1" s="200"/>
      <c r="S1" s="200"/>
      <c r="T1" s="201"/>
    </row>
    <row r="2" spans="1:20" ht="15" thickBot="1" x14ac:dyDescent="0.35">
      <c r="A2" s="209"/>
      <c r="B2" s="210"/>
      <c r="C2" s="206" t="str">
        <f>B3</f>
        <v>Valmez A</v>
      </c>
      <c r="D2" s="204"/>
      <c r="E2" s="205"/>
      <c r="F2" s="206" t="str">
        <f>B4</f>
        <v>Valmez B</v>
      </c>
      <c r="G2" s="204"/>
      <c r="H2" s="205"/>
      <c r="I2" s="206" t="str">
        <f>B5</f>
        <v>Polanka A</v>
      </c>
      <c r="J2" s="204"/>
      <c r="K2" s="205"/>
      <c r="L2" s="206" t="str">
        <f>B6</f>
        <v>Red Volley A</v>
      </c>
      <c r="M2" s="204"/>
      <c r="N2" s="205"/>
      <c r="O2" s="203"/>
      <c r="P2" s="204"/>
      <c r="Q2" s="204"/>
      <c r="R2" s="204"/>
      <c r="S2" s="204"/>
      <c r="T2" s="205"/>
    </row>
    <row r="3" spans="1:20" ht="21" x14ac:dyDescent="0.3">
      <c r="A3" s="5" t="s">
        <v>0</v>
      </c>
      <c r="B3" s="6" t="s">
        <v>26</v>
      </c>
      <c r="C3" s="7"/>
      <c r="D3" s="8"/>
      <c r="E3" s="9"/>
      <c r="F3" s="10">
        <v>5</v>
      </c>
      <c r="G3" s="11" t="s">
        <v>8</v>
      </c>
      <c r="H3" s="12">
        <v>8</v>
      </c>
      <c r="I3" s="10">
        <v>9</v>
      </c>
      <c r="J3" s="11" t="s">
        <v>8</v>
      </c>
      <c r="K3" s="12">
        <v>3</v>
      </c>
      <c r="L3" s="10">
        <v>13</v>
      </c>
      <c r="M3" s="11" t="s">
        <v>8</v>
      </c>
      <c r="N3" s="12">
        <v>7</v>
      </c>
      <c r="O3" s="13">
        <f>SUM(IF(C3&gt;E3,1,0),IF(F3&gt;H3,1,0),IF(I3&gt;K3,1,0),IF(L3&gt;N3,1,0))</f>
        <v>2</v>
      </c>
      <c r="P3" s="14">
        <v>2</v>
      </c>
      <c r="Q3" s="11">
        <f>C3+F3+I3+L3</f>
        <v>27</v>
      </c>
      <c r="R3" s="11" t="s">
        <v>8</v>
      </c>
      <c r="S3" s="11">
        <f>E3+H3+K3+N3</f>
        <v>18</v>
      </c>
      <c r="T3" s="12">
        <f>Q3/S3</f>
        <v>1.5</v>
      </c>
    </row>
    <row r="4" spans="1:20" ht="21" x14ac:dyDescent="0.3">
      <c r="A4" s="15" t="s">
        <v>1</v>
      </c>
      <c r="B4" s="16" t="s">
        <v>27</v>
      </c>
      <c r="C4" s="17">
        <f>H3</f>
        <v>8</v>
      </c>
      <c r="D4" s="18" t="s">
        <v>8</v>
      </c>
      <c r="E4" s="19">
        <f>F3</f>
        <v>5</v>
      </c>
      <c r="F4" s="20"/>
      <c r="G4" s="21"/>
      <c r="H4" s="22"/>
      <c r="I4" s="23">
        <v>9</v>
      </c>
      <c r="J4" s="24" t="s">
        <v>8</v>
      </c>
      <c r="K4" s="25">
        <v>0</v>
      </c>
      <c r="L4" s="23">
        <v>7</v>
      </c>
      <c r="M4" s="24" t="s">
        <v>8</v>
      </c>
      <c r="N4" s="25">
        <v>5</v>
      </c>
      <c r="O4" s="26">
        <f t="shared" ref="O4:O6" si="0">SUM(IF(C4&gt;E4,1,0),IF(F4&gt;H4,1,0),IF(I4&gt;K4,1,0),IF(L4&gt;N4,1,0))</f>
        <v>3</v>
      </c>
      <c r="P4" s="27">
        <v>1</v>
      </c>
      <c r="Q4" s="24">
        <f t="shared" ref="Q4:Q6" si="1">C4+F4+I4+L4</f>
        <v>24</v>
      </c>
      <c r="R4" s="24" t="s">
        <v>8</v>
      </c>
      <c r="S4" s="24">
        <f t="shared" ref="S4:S6" si="2">E4+H4+K4+N4</f>
        <v>10</v>
      </c>
      <c r="T4" s="25">
        <f t="shared" ref="T4:T6" si="3">Q4/S4</f>
        <v>2.4</v>
      </c>
    </row>
    <row r="5" spans="1:20" ht="21" x14ac:dyDescent="0.3">
      <c r="A5" s="15" t="s">
        <v>2</v>
      </c>
      <c r="B5" s="16" t="s">
        <v>20</v>
      </c>
      <c r="C5" s="17">
        <f>K3</f>
        <v>3</v>
      </c>
      <c r="D5" s="18" t="s">
        <v>8</v>
      </c>
      <c r="E5" s="19">
        <f>I3</f>
        <v>9</v>
      </c>
      <c r="F5" s="17">
        <f>K4</f>
        <v>0</v>
      </c>
      <c r="G5" s="18" t="s">
        <v>8</v>
      </c>
      <c r="H5" s="19">
        <f>I4</f>
        <v>9</v>
      </c>
      <c r="I5" s="20"/>
      <c r="J5" s="21"/>
      <c r="K5" s="22"/>
      <c r="L5" s="23">
        <v>3</v>
      </c>
      <c r="M5" s="24" t="s">
        <v>8</v>
      </c>
      <c r="N5" s="25">
        <v>8</v>
      </c>
      <c r="O5" s="26">
        <f t="shared" si="0"/>
        <v>0</v>
      </c>
      <c r="P5" s="27">
        <v>4</v>
      </c>
      <c r="Q5" s="24">
        <f t="shared" si="1"/>
        <v>6</v>
      </c>
      <c r="R5" s="24" t="s">
        <v>8</v>
      </c>
      <c r="S5" s="24">
        <f t="shared" si="2"/>
        <v>26</v>
      </c>
      <c r="T5" s="25">
        <f t="shared" si="3"/>
        <v>0.23076923076923078</v>
      </c>
    </row>
    <row r="6" spans="1:20" ht="21.6" thickBot="1" x14ac:dyDescent="0.35">
      <c r="A6" s="4" t="s">
        <v>3</v>
      </c>
      <c r="B6" s="28" t="s">
        <v>58</v>
      </c>
      <c r="C6" s="29">
        <f>N3</f>
        <v>7</v>
      </c>
      <c r="D6" s="30" t="s">
        <v>8</v>
      </c>
      <c r="E6" s="31">
        <f>L3</f>
        <v>13</v>
      </c>
      <c r="F6" s="29">
        <f>N4</f>
        <v>5</v>
      </c>
      <c r="G6" s="30" t="s">
        <v>8</v>
      </c>
      <c r="H6" s="31">
        <f>L4</f>
        <v>7</v>
      </c>
      <c r="I6" s="29">
        <f>N5</f>
        <v>8</v>
      </c>
      <c r="J6" s="30" t="s">
        <v>8</v>
      </c>
      <c r="K6" s="31">
        <f>L5</f>
        <v>3</v>
      </c>
      <c r="L6" s="32"/>
      <c r="M6" s="33"/>
      <c r="N6" s="34"/>
      <c r="O6" s="35">
        <f t="shared" si="0"/>
        <v>1</v>
      </c>
      <c r="P6" s="36">
        <v>3</v>
      </c>
      <c r="Q6" s="37">
        <f t="shared" si="1"/>
        <v>20</v>
      </c>
      <c r="R6" s="37" t="s">
        <v>8</v>
      </c>
      <c r="S6" s="37">
        <f t="shared" si="2"/>
        <v>23</v>
      </c>
      <c r="T6" s="38">
        <f t="shared" si="3"/>
        <v>0.86956521739130432</v>
      </c>
    </row>
    <row r="7" spans="1:20" ht="15" thickBot="1" x14ac:dyDescent="0.35"/>
    <row r="8" spans="1:20" x14ac:dyDescent="0.3">
      <c r="A8" s="207" t="s">
        <v>66</v>
      </c>
      <c r="B8" s="208"/>
      <c r="C8" s="199" t="s">
        <v>0</v>
      </c>
      <c r="D8" s="200"/>
      <c r="E8" s="201"/>
      <c r="F8" s="199" t="s">
        <v>1</v>
      </c>
      <c r="G8" s="200"/>
      <c r="H8" s="201"/>
      <c r="I8" s="199" t="s">
        <v>2</v>
      </c>
      <c r="J8" s="200"/>
      <c r="K8" s="201"/>
      <c r="L8" s="199" t="s">
        <v>3</v>
      </c>
      <c r="M8" s="200"/>
      <c r="N8" s="201"/>
      <c r="O8" s="202" t="s">
        <v>5</v>
      </c>
      <c r="P8" s="200" t="s">
        <v>6</v>
      </c>
      <c r="Q8" s="200" t="s">
        <v>7</v>
      </c>
      <c r="R8" s="200"/>
      <c r="S8" s="200"/>
      <c r="T8" s="201"/>
    </row>
    <row r="9" spans="1:20" ht="15" thickBot="1" x14ac:dyDescent="0.35">
      <c r="A9" s="209"/>
      <c r="B9" s="210"/>
      <c r="C9" s="206" t="str">
        <f>B10</f>
        <v>Hnojník B</v>
      </c>
      <c r="D9" s="204"/>
      <c r="E9" s="205"/>
      <c r="F9" s="206" t="str">
        <f>B11</f>
        <v>Frenštát B</v>
      </c>
      <c r="G9" s="204"/>
      <c r="H9" s="205"/>
      <c r="I9" s="206" t="str">
        <f>B12</f>
        <v>7.ZŠ A</v>
      </c>
      <c r="J9" s="204"/>
      <c r="K9" s="205"/>
      <c r="L9" s="206" t="str">
        <f>B13</f>
        <v>Hnojník A</v>
      </c>
      <c r="M9" s="204"/>
      <c r="N9" s="205"/>
      <c r="O9" s="203"/>
      <c r="P9" s="204"/>
      <c r="Q9" s="204"/>
      <c r="R9" s="204"/>
      <c r="S9" s="204"/>
      <c r="T9" s="205"/>
    </row>
    <row r="10" spans="1:20" ht="21" x14ac:dyDescent="0.3">
      <c r="A10" s="5" t="s">
        <v>0</v>
      </c>
      <c r="B10" s="6" t="s">
        <v>17</v>
      </c>
      <c r="C10" s="7"/>
      <c r="D10" s="8"/>
      <c r="E10" s="9"/>
      <c r="F10" s="10">
        <v>3</v>
      </c>
      <c r="G10" s="11" t="s">
        <v>8</v>
      </c>
      <c r="H10" s="12">
        <v>7</v>
      </c>
      <c r="I10" s="10">
        <v>8</v>
      </c>
      <c r="J10" s="11" t="s">
        <v>8</v>
      </c>
      <c r="K10" s="12">
        <v>1</v>
      </c>
      <c r="L10" s="10">
        <v>7</v>
      </c>
      <c r="M10" s="11" t="s">
        <v>8</v>
      </c>
      <c r="N10" s="12">
        <v>2</v>
      </c>
      <c r="O10" s="13">
        <f>SUM(IF(C10&gt;E10,1,0),IF(F10&gt;H10,1,0),IF(I10&gt;K10,1,0),IF(L10&gt;N10,1,0))</f>
        <v>2</v>
      </c>
      <c r="P10" s="14">
        <v>2</v>
      </c>
      <c r="Q10" s="11">
        <f>C10+F10+I10+L10</f>
        <v>18</v>
      </c>
      <c r="R10" s="11" t="s">
        <v>8</v>
      </c>
      <c r="S10" s="11">
        <f>E10+H10+K10+N10</f>
        <v>10</v>
      </c>
      <c r="T10" s="12">
        <f>Q10/S10</f>
        <v>1.8</v>
      </c>
    </row>
    <row r="11" spans="1:20" ht="21" x14ac:dyDescent="0.3">
      <c r="A11" s="15" t="s">
        <v>1</v>
      </c>
      <c r="B11" s="16" t="s">
        <v>52</v>
      </c>
      <c r="C11" s="17">
        <f>H10</f>
        <v>7</v>
      </c>
      <c r="D11" s="18" t="s">
        <v>8</v>
      </c>
      <c r="E11" s="19">
        <f>F10</f>
        <v>3</v>
      </c>
      <c r="F11" s="20"/>
      <c r="G11" s="21"/>
      <c r="H11" s="22"/>
      <c r="I11" s="23">
        <v>4</v>
      </c>
      <c r="J11" s="24" t="s">
        <v>8</v>
      </c>
      <c r="K11" s="25">
        <v>3</v>
      </c>
      <c r="L11" s="23">
        <v>4</v>
      </c>
      <c r="M11" s="24" t="s">
        <v>8</v>
      </c>
      <c r="N11" s="25">
        <v>1</v>
      </c>
      <c r="O11" s="26">
        <f>SUM(IF(C11&gt;E11,1,0),IF(F11&gt;H11,1,0),IF(I11&gt;K11,1,0),IF(L11&gt;N11,1,0))</f>
        <v>3</v>
      </c>
      <c r="P11" s="27">
        <v>1</v>
      </c>
      <c r="Q11" s="24">
        <f>C11+F11+I11+L11</f>
        <v>15</v>
      </c>
      <c r="R11" s="24" t="s">
        <v>8</v>
      </c>
      <c r="S11" s="24">
        <f>E11+H11+K11+N11</f>
        <v>7</v>
      </c>
      <c r="T11" s="25">
        <f>Q11/S11</f>
        <v>2.1428571428571428</v>
      </c>
    </row>
    <row r="12" spans="1:20" ht="21" x14ac:dyDescent="0.3">
      <c r="A12" s="15" t="s">
        <v>2</v>
      </c>
      <c r="B12" s="16" t="s">
        <v>21</v>
      </c>
      <c r="C12" s="17">
        <f>K10</f>
        <v>1</v>
      </c>
      <c r="D12" s="18" t="s">
        <v>8</v>
      </c>
      <c r="E12" s="19">
        <f>I10</f>
        <v>8</v>
      </c>
      <c r="F12" s="17">
        <f>K11</f>
        <v>3</v>
      </c>
      <c r="G12" s="18" t="s">
        <v>8</v>
      </c>
      <c r="H12" s="19">
        <f>I11</f>
        <v>4</v>
      </c>
      <c r="I12" s="20"/>
      <c r="J12" s="21"/>
      <c r="K12" s="22"/>
      <c r="L12" s="23">
        <v>8</v>
      </c>
      <c r="M12" s="24" t="s">
        <v>8</v>
      </c>
      <c r="N12" s="25">
        <v>3</v>
      </c>
      <c r="O12" s="26">
        <f>SUM(IF(C12&gt;E12,1,0),IF(F12&gt;H12,1,0),IF(I12&gt;K12,1,0),IF(L12&gt;N12,1,0))</f>
        <v>1</v>
      </c>
      <c r="P12" s="27">
        <v>3</v>
      </c>
      <c r="Q12" s="24">
        <f>C12+F12+I12+L12</f>
        <v>12</v>
      </c>
      <c r="R12" s="24" t="s">
        <v>8</v>
      </c>
      <c r="S12" s="24">
        <f>E12+H12+K12+N12</f>
        <v>15</v>
      </c>
      <c r="T12" s="25">
        <f>Q12/S12</f>
        <v>0.8</v>
      </c>
    </row>
    <row r="13" spans="1:20" ht="21.6" thickBot="1" x14ac:dyDescent="0.35">
      <c r="A13" s="4" t="s">
        <v>3</v>
      </c>
      <c r="B13" s="28" t="s">
        <v>12</v>
      </c>
      <c r="C13" s="29">
        <f>N10</f>
        <v>2</v>
      </c>
      <c r="D13" s="30" t="s">
        <v>8</v>
      </c>
      <c r="E13" s="31">
        <f>L10</f>
        <v>7</v>
      </c>
      <c r="F13" s="29">
        <f>N11</f>
        <v>1</v>
      </c>
      <c r="G13" s="30" t="s">
        <v>8</v>
      </c>
      <c r="H13" s="31">
        <f>L11</f>
        <v>4</v>
      </c>
      <c r="I13" s="29">
        <f>N12</f>
        <v>3</v>
      </c>
      <c r="J13" s="30" t="s">
        <v>8</v>
      </c>
      <c r="K13" s="31">
        <f>L12</f>
        <v>8</v>
      </c>
      <c r="L13" s="32"/>
      <c r="M13" s="33"/>
      <c r="N13" s="34"/>
      <c r="O13" s="35">
        <f>SUM(IF(C13&gt;E13,1,0),IF(F13&gt;H13,1,0),IF(I13&gt;K13,1,0),IF(L13&gt;N13,1,0))</f>
        <v>0</v>
      </c>
      <c r="P13" s="36">
        <v>4</v>
      </c>
      <c r="Q13" s="37">
        <f>C13+F13+I13+L13</f>
        <v>6</v>
      </c>
      <c r="R13" s="37" t="s">
        <v>8</v>
      </c>
      <c r="S13" s="37">
        <f>E13+H13+K13+N13</f>
        <v>19</v>
      </c>
      <c r="T13" s="38">
        <f>Q13/S13</f>
        <v>0.31578947368421051</v>
      </c>
    </row>
    <row r="14" spans="1:20" ht="15" thickBot="1" x14ac:dyDescent="0.35"/>
    <row r="15" spans="1:20" x14ac:dyDescent="0.3">
      <c r="A15" s="207" t="s">
        <v>65</v>
      </c>
      <c r="B15" s="208"/>
      <c r="C15" s="199" t="s">
        <v>0</v>
      </c>
      <c r="D15" s="200"/>
      <c r="E15" s="201"/>
      <c r="F15" s="199" t="s">
        <v>1</v>
      </c>
      <c r="G15" s="200"/>
      <c r="H15" s="201"/>
      <c r="I15" s="199" t="s">
        <v>2</v>
      </c>
      <c r="J15" s="200"/>
      <c r="K15" s="201"/>
      <c r="L15" s="199" t="s">
        <v>3</v>
      </c>
      <c r="M15" s="200"/>
      <c r="N15" s="201"/>
      <c r="O15" s="202" t="s">
        <v>5</v>
      </c>
      <c r="P15" s="200" t="s">
        <v>6</v>
      </c>
      <c r="Q15" s="200" t="s">
        <v>7</v>
      </c>
      <c r="R15" s="200"/>
      <c r="S15" s="200"/>
      <c r="T15" s="201"/>
    </row>
    <row r="16" spans="1:20" ht="15" thickBot="1" x14ac:dyDescent="0.35">
      <c r="A16" s="209"/>
      <c r="B16" s="210"/>
      <c r="C16" s="206" t="str">
        <f>B17</f>
        <v>8.ZŠ A</v>
      </c>
      <c r="D16" s="204"/>
      <c r="E16" s="205"/>
      <c r="F16" s="206" t="str">
        <f>B18</f>
        <v>Kozlovice A</v>
      </c>
      <c r="G16" s="204"/>
      <c r="H16" s="205"/>
      <c r="I16" s="206" t="str">
        <f>B19</f>
        <v>Raškovice A</v>
      </c>
      <c r="J16" s="204"/>
      <c r="K16" s="205"/>
      <c r="L16" s="206" t="str">
        <f>B20</f>
        <v>Brušperk A</v>
      </c>
      <c r="M16" s="204"/>
      <c r="N16" s="205"/>
      <c r="O16" s="203"/>
      <c r="P16" s="204"/>
      <c r="Q16" s="204"/>
      <c r="R16" s="204"/>
      <c r="S16" s="204"/>
      <c r="T16" s="205"/>
    </row>
    <row r="17" spans="1:20" ht="21" x14ac:dyDescent="0.3">
      <c r="A17" s="5" t="s">
        <v>0</v>
      </c>
      <c r="B17" s="6" t="s">
        <v>30</v>
      </c>
      <c r="C17" s="7"/>
      <c r="D17" s="8"/>
      <c r="E17" s="9"/>
      <c r="F17" s="10">
        <v>5</v>
      </c>
      <c r="G17" s="11" t="s">
        <v>8</v>
      </c>
      <c r="H17" s="12">
        <v>1</v>
      </c>
      <c r="I17" s="10">
        <v>5</v>
      </c>
      <c r="J17" s="11" t="s">
        <v>8</v>
      </c>
      <c r="K17" s="12">
        <v>4</v>
      </c>
      <c r="L17" s="10">
        <v>6</v>
      </c>
      <c r="M17" s="11" t="s">
        <v>8</v>
      </c>
      <c r="N17" s="12">
        <v>7</v>
      </c>
      <c r="O17" s="13">
        <f>SUM(IF(C17&gt;E17,1,0),IF(F17&gt;H17,1,0),IF(I17&gt;K17,1,0),IF(L17&gt;N17,1,0))</f>
        <v>2</v>
      </c>
      <c r="P17" s="14">
        <v>1</v>
      </c>
      <c r="Q17" s="11">
        <f>C17+F17+I17+L17</f>
        <v>16</v>
      </c>
      <c r="R17" s="11" t="s">
        <v>8</v>
      </c>
      <c r="S17" s="11">
        <f>E17+H17+K17+N17</f>
        <v>12</v>
      </c>
      <c r="T17" s="12">
        <f>Q17/S17</f>
        <v>1.3333333333333333</v>
      </c>
    </row>
    <row r="18" spans="1:20" ht="21" x14ac:dyDescent="0.3">
      <c r="A18" s="15" t="s">
        <v>1</v>
      </c>
      <c r="B18" s="16" t="s">
        <v>13</v>
      </c>
      <c r="C18" s="17">
        <f>H17</f>
        <v>1</v>
      </c>
      <c r="D18" s="18" t="s">
        <v>8</v>
      </c>
      <c r="E18" s="19">
        <f>F17</f>
        <v>5</v>
      </c>
      <c r="F18" s="20"/>
      <c r="G18" s="21"/>
      <c r="H18" s="22"/>
      <c r="I18" s="23">
        <v>2</v>
      </c>
      <c r="J18" s="24" t="s">
        <v>8</v>
      </c>
      <c r="K18" s="25">
        <v>3</v>
      </c>
      <c r="L18" s="23">
        <v>7</v>
      </c>
      <c r="M18" s="24" t="s">
        <v>8</v>
      </c>
      <c r="N18" s="25">
        <v>1</v>
      </c>
      <c r="O18" s="26">
        <f>SUM(IF(C18&gt;E18,1,0),IF(F18&gt;H18,1,0),IF(I18&gt;K18,1,0),IF(L18&gt;N18,1,0))</f>
        <v>1</v>
      </c>
      <c r="P18" s="27">
        <v>3</v>
      </c>
      <c r="Q18" s="24">
        <f>C18+F18+I18+L18</f>
        <v>10</v>
      </c>
      <c r="R18" s="24" t="s">
        <v>8</v>
      </c>
      <c r="S18" s="24">
        <f>E18+H18+K18+N18</f>
        <v>9</v>
      </c>
      <c r="T18" s="25">
        <f>Q18/S18</f>
        <v>1.1111111111111112</v>
      </c>
    </row>
    <row r="19" spans="1:20" ht="21" x14ac:dyDescent="0.3">
      <c r="A19" s="15" t="s">
        <v>2</v>
      </c>
      <c r="B19" s="16" t="s">
        <v>19</v>
      </c>
      <c r="C19" s="17">
        <f>K17</f>
        <v>4</v>
      </c>
      <c r="D19" s="18" t="s">
        <v>8</v>
      </c>
      <c r="E19" s="19">
        <f>I17</f>
        <v>5</v>
      </c>
      <c r="F19" s="17">
        <f>K18</f>
        <v>3</v>
      </c>
      <c r="G19" s="18" t="s">
        <v>8</v>
      </c>
      <c r="H19" s="19">
        <f>I18</f>
        <v>2</v>
      </c>
      <c r="I19" s="20"/>
      <c r="J19" s="21"/>
      <c r="K19" s="22"/>
      <c r="L19" s="23">
        <v>3</v>
      </c>
      <c r="M19" s="24" t="s">
        <v>8</v>
      </c>
      <c r="N19" s="25">
        <v>4</v>
      </c>
      <c r="O19" s="26">
        <f>SUM(IF(C19&gt;E19,1,0),IF(F19&gt;H19,1,0),IF(I19&gt;K19,1,0),IF(L19&gt;N19,1,0))</f>
        <v>1</v>
      </c>
      <c r="P19" s="27">
        <v>4</v>
      </c>
      <c r="Q19" s="24">
        <f>C19+F19+I19+L19</f>
        <v>10</v>
      </c>
      <c r="R19" s="24" t="s">
        <v>8</v>
      </c>
      <c r="S19" s="24">
        <f>E19+H19+K19+N19</f>
        <v>11</v>
      </c>
      <c r="T19" s="25">
        <f>Q19/S19</f>
        <v>0.90909090909090906</v>
      </c>
    </row>
    <row r="20" spans="1:20" ht="21.6" thickBot="1" x14ac:dyDescent="0.35">
      <c r="A20" s="4" t="s">
        <v>3</v>
      </c>
      <c r="B20" s="28" t="s">
        <v>10</v>
      </c>
      <c r="C20" s="29">
        <f>N17</f>
        <v>7</v>
      </c>
      <c r="D20" s="30" t="s">
        <v>8</v>
      </c>
      <c r="E20" s="31">
        <f>L17</f>
        <v>6</v>
      </c>
      <c r="F20" s="29">
        <f>N18</f>
        <v>1</v>
      </c>
      <c r="G20" s="30" t="s">
        <v>8</v>
      </c>
      <c r="H20" s="31">
        <f>L18</f>
        <v>7</v>
      </c>
      <c r="I20" s="29">
        <f>N19</f>
        <v>4</v>
      </c>
      <c r="J20" s="30" t="s">
        <v>8</v>
      </c>
      <c r="K20" s="31">
        <f>L19</f>
        <v>3</v>
      </c>
      <c r="L20" s="32"/>
      <c r="M20" s="33"/>
      <c r="N20" s="34"/>
      <c r="O20" s="35">
        <f>SUM(IF(C20&gt;E20,1,0),IF(F20&gt;H20,1,0),IF(I20&gt;K20,1,0),IF(L20&gt;N20,1,0))</f>
        <v>2</v>
      </c>
      <c r="P20" s="36">
        <v>2</v>
      </c>
      <c r="Q20" s="37">
        <f>C20+F20+I20+L20</f>
        <v>12</v>
      </c>
      <c r="R20" s="37" t="s">
        <v>8</v>
      </c>
      <c r="S20" s="37">
        <f>E20+H20+K20+N20</f>
        <v>16</v>
      </c>
      <c r="T20" s="38">
        <f>Q20/S20</f>
        <v>0.75</v>
      </c>
    </row>
    <row r="21" spans="1:20" ht="15" thickBot="1" x14ac:dyDescent="0.35"/>
    <row r="22" spans="1:20" x14ac:dyDescent="0.3">
      <c r="A22" s="207" t="s">
        <v>64</v>
      </c>
      <c r="B22" s="208"/>
      <c r="C22" s="199" t="s">
        <v>0</v>
      </c>
      <c r="D22" s="200"/>
      <c r="E22" s="201"/>
      <c r="F22" s="199" t="s">
        <v>1</v>
      </c>
      <c r="G22" s="200"/>
      <c r="H22" s="201"/>
      <c r="I22" s="199" t="s">
        <v>2</v>
      </c>
      <c r="J22" s="200"/>
      <c r="K22" s="201"/>
      <c r="L22" s="199" t="s">
        <v>3</v>
      </c>
      <c r="M22" s="200"/>
      <c r="N22" s="201"/>
      <c r="O22" s="202" t="s">
        <v>5</v>
      </c>
      <c r="P22" s="200" t="s">
        <v>6</v>
      </c>
      <c r="Q22" s="200" t="s">
        <v>7</v>
      </c>
      <c r="R22" s="200"/>
      <c r="S22" s="200"/>
      <c r="T22" s="201"/>
    </row>
    <row r="23" spans="1:20" ht="15" thickBot="1" x14ac:dyDescent="0.35">
      <c r="A23" s="209"/>
      <c r="B23" s="210"/>
      <c r="C23" s="206" t="str">
        <f>B24</f>
        <v>Střítěž A</v>
      </c>
      <c r="D23" s="204"/>
      <c r="E23" s="205"/>
      <c r="F23" s="206" t="str">
        <f>B25</f>
        <v>Sokol FM A</v>
      </c>
      <c r="G23" s="204"/>
      <c r="H23" s="205"/>
      <c r="I23" s="206" t="str">
        <f>B26</f>
        <v>Metylovice A</v>
      </c>
      <c r="J23" s="204"/>
      <c r="K23" s="205"/>
      <c r="L23" s="206" t="str">
        <f>B27</f>
        <v>Valmez C</v>
      </c>
      <c r="M23" s="204"/>
      <c r="N23" s="205"/>
      <c r="O23" s="203"/>
      <c r="P23" s="204"/>
      <c r="Q23" s="204"/>
      <c r="R23" s="204"/>
      <c r="S23" s="204"/>
      <c r="T23" s="205"/>
    </row>
    <row r="24" spans="1:20" ht="21" x14ac:dyDescent="0.3">
      <c r="A24" s="5" t="s">
        <v>0</v>
      </c>
      <c r="B24" s="6" t="s">
        <v>32</v>
      </c>
      <c r="C24" s="7"/>
      <c r="D24" s="8"/>
      <c r="E24" s="9"/>
      <c r="F24" s="10">
        <v>5</v>
      </c>
      <c r="G24" s="11" t="s">
        <v>8</v>
      </c>
      <c r="H24" s="12">
        <v>6</v>
      </c>
      <c r="I24" s="10">
        <v>13</v>
      </c>
      <c r="J24" s="11" t="s">
        <v>8</v>
      </c>
      <c r="K24" s="12">
        <v>3</v>
      </c>
      <c r="L24" s="10">
        <v>7</v>
      </c>
      <c r="M24" s="11" t="s">
        <v>8</v>
      </c>
      <c r="N24" s="12">
        <v>3</v>
      </c>
      <c r="O24" s="13">
        <f>SUM(IF(C24&gt;E24,1,0),IF(F24&gt;H24,1,0),IF(I24&gt;K24,1,0),IF(L24&gt;N24,1,0))</f>
        <v>2</v>
      </c>
      <c r="P24" s="14">
        <v>1</v>
      </c>
      <c r="Q24" s="11">
        <f>C24+F24+I24+L24</f>
        <v>25</v>
      </c>
      <c r="R24" s="11" t="s">
        <v>8</v>
      </c>
      <c r="S24" s="11">
        <f>E24+H24+K24+N24</f>
        <v>12</v>
      </c>
      <c r="T24" s="12">
        <f>Q24/S24</f>
        <v>2.0833333333333335</v>
      </c>
    </row>
    <row r="25" spans="1:20" ht="21" x14ac:dyDescent="0.3">
      <c r="A25" s="15" t="s">
        <v>1</v>
      </c>
      <c r="B25" s="16" t="s">
        <v>63</v>
      </c>
      <c r="C25" s="17">
        <f>H24</f>
        <v>6</v>
      </c>
      <c r="D25" s="18" t="s">
        <v>8</v>
      </c>
      <c r="E25" s="19">
        <f>F24</f>
        <v>5</v>
      </c>
      <c r="F25" s="20"/>
      <c r="G25" s="21"/>
      <c r="H25" s="22"/>
      <c r="I25" s="23">
        <v>13</v>
      </c>
      <c r="J25" s="24" t="s">
        <v>8</v>
      </c>
      <c r="K25" s="25">
        <v>5</v>
      </c>
      <c r="L25" s="23">
        <v>7</v>
      </c>
      <c r="M25" s="24" t="s">
        <v>8</v>
      </c>
      <c r="N25" s="25">
        <v>9</v>
      </c>
      <c r="O25" s="26">
        <f>SUM(IF(C25&gt;E25,1,0),IF(F25&gt;H25,1,0),IF(I25&gt;K25,1,0),IF(L25&gt;N25,1,0))</f>
        <v>2</v>
      </c>
      <c r="P25" s="27">
        <v>2</v>
      </c>
      <c r="Q25" s="24">
        <f>C25+F25+I25+L25</f>
        <v>26</v>
      </c>
      <c r="R25" s="24" t="s">
        <v>8</v>
      </c>
      <c r="S25" s="24">
        <f>E25+H25+K25+N25</f>
        <v>19</v>
      </c>
      <c r="T25" s="25">
        <f>Q25/S25</f>
        <v>1.368421052631579</v>
      </c>
    </row>
    <row r="26" spans="1:20" ht="21" x14ac:dyDescent="0.3">
      <c r="A26" s="15" t="s">
        <v>2</v>
      </c>
      <c r="B26" s="16" t="s">
        <v>14</v>
      </c>
      <c r="C26" s="17">
        <f>K24</f>
        <v>3</v>
      </c>
      <c r="D26" s="18" t="s">
        <v>8</v>
      </c>
      <c r="E26" s="19">
        <f>I24</f>
        <v>13</v>
      </c>
      <c r="F26" s="17">
        <f>K25</f>
        <v>5</v>
      </c>
      <c r="G26" s="18" t="s">
        <v>8</v>
      </c>
      <c r="H26" s="19">
        <f>I25</f>
        <v>13</v>
      </c>
      <c r="I26" s="20"/>
      <c r="J26" s="21"/>
      <c r="K26" s="22"/>
      <c r="L26" s="23">
        <v>5</v>
      </c>
      <c r="M26" s="24" t="s">
        <v>8</v>
      </c>
      <c r="N26" s="25">
        <v>7</v>
      </c>
      <c r="O26" s="26">
        <f>SUM(IF(C26&gt;E26,1,0),IF(F26&gt;H26,1,0),IF(I26&gt;K26,1,0),IF(L26&gt;N26,1,0))</f>
        <v>0</v>
      </c>
      <c r="P26" s="27">
        <v>4</v>
      </c>
      <c r="Q26" s="24">
        <f>C26+F26+I26+L26</f>
        <v>13</v>
      </c>
      <c r="R26" s="24" t="s">
        <v>8</v>
      </c>
      <c r="S26" s="24">
        <f>E26+H26+K26+N26</f>
        <v>33</v>
      </c>
      <c r="T26" s="25">
        <f>Q26/S26</f>
        <v>0.39393939393939392</v>
      </c>
    </row>
    <row r="27" spans="1:20" ht="21.6" thickBot="1" x14ac:dyDescent="0.35">
      <c r="A27" s="4" t="s">
        <v>3</v>
      </c>
      <c r="B27" s="28" t="s">
        <v>29</v>
      </c>
      <c r="C27" s="29">
        <f>N24</f>
        <v>3</v>
      </c>
      <c r="D27" s="30" t="s">
        <v>8</v>
      </c>
      <c r="E27" s="31">
        <f>L24</f>
        <v>7</v>
      </c>
      <c r="F27" s="29">
        <f>N25</f>
        <v>9</v>
      </c>
      <c r="G27" s="30" t="s">
        <v>8</v>
      </c>
      <c r="H27" s="31">
        <f>L25</f>
        <v>7</v>
      </c>
      <c r="I27" s="29">
        <f>N26</f>
        <v>7</v>
      </c>
      <c r="J27" s="30" t="s">
        <v>8</v>
      </c>
      <c r="K27" s="31">
        <f>L26</f>
        <v>5</v>
      </c>
      <c r="L27" s="32"/>
      <c r="M27" s="33"/>
      <c r="N27" s="34"/>
      <c r="O27" s="35">
        <f>SUM(IF(C27&gt;E27,1,0),IF(F27&gt;H27,1,0),IF(I27&gt;K27,1,0),IF(L27&gt;N27,1,0))</f>
        <v>2</v>
      </c>
      <c r="P27" s="36">
        <v>3</v>
      </c>
      <c r="Q27" s="37">
        <f>C27+F27+I27+L27</f>
        <v>19</v>
      </c>
      <c r="R27" s="37" t="s">
        <v>8</v>
      </c>
      <c r="S27" s="37">
        <f>E27+H27+K27+N27</f>
        <v>19</v>
      </c>
      <c r="T27" s="38">
        <f>Q27/S27</f>
        <v>1</v>
      </c>
    </row>
  </sheetData>
  <mergeCells count="48">
    <mergeCell ref="A22:B23"/>
    <mergeCell ref="C22:E22"/>
    <mergeCell ref="F22:H22"/>
    <mergeCell ref="I22:K22"/>
    <mergeCell ref="L22:N22"/>
    <mergeCell ref="O22:O23"/>
    <mergeCell ref="P22:P23"/>
    <mergeCell ref="Q22:T23"/>
    <mergeCell ref="C23:E23"/>
    <mergeCell ref="F23:H23"/>
    <mergeCell ref="I23:K23"/>
    <mergeCell ref="L23:N23"/>
    <mergeCell ref="A15:B16"/>
    <mergeCell ref="C15:E15"/>
    <mergeCell ref="F15:H15"/>
    <mergeCell ref="I15:K15"/>
    <mergeCell ref="L15:N15"/>
    <mergeCell ref="O15:O16"/>
    <mergeCell ref="P15:P16"/>
    <mergeCell ref="Q15:T16"/>
    <mergeCell ref="C16:E16"/>
    <mergeCell ref="F16:H16"/>
    <mergeCell ref="I16:K16"/>
    <mergeCell ref="L16:N16"/>
    <mergeCell ref="A8:B9"/>
    <mergeCell ref="C8:E8"/>
    <mergeCell ref="F8:H8"/>
    <mergeCell ref="I8:K8"/>
    <mergeCell ref="L8:N8"/>
    <mergeCell ref="O8:O9"/>
    <mergeCell ref="P8:P9"/>
    <mergeCell ref="Q8:T9"/>
    <mergeCell ref="C9:E9"/>
    <mergeCell ref="F9:H9"/>
    <mergeCell ref="I9:K9"/>
    <mergeCell ref="L9:N9"/>
    <mergeCell ref="P1:P2"/>
    <mergeCell ref="Q1:T2"/>
    <mergeCell ref="C2:E2"/>
    <mergeCell ref="F2:H2"/>
    <mergeCell ref="I2:K2"/>
    <mergeCell ref="L2:N2"/>
    <mergeCell ref="O1:O2"/>
    <mergeCell ref="A1:B2"/>
    <mergeCell ref="C1:E1"/>
    <mergeCell ref="F1:H1"/>
    <mergeCell ref="I1:K1"/>
    <mergeCell ref="L1:N1"/>
  </mergeCells>
  <pageMargins left="0.7" right="0.7" top="0.78740157499999996" bottom="0.78740157499999996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18</vt:i4>
      </vt:variant>
    </vt:vector>
  </HeadingPairs>
  <TitlesOfParts>
    <vt:vector size="18" baseType="lpstr">
      <vt:lpstr>INFO</vt:lpstr>
      <vt:lpstr>hromadná soupiska</vt:lpstr>
      <vt:lpstr>HERNÍ SYSTÉM</vt:lpstr>
      <vt:lpstr>FOTO</vt:lpstr>
      <vt:lpstr>SOUTĚŽ_MÍČ</vt:lpstr>
      <vt:lpstr>ŽLUTÁ_základní skupiny</vt:lpstr>
      <vt:lpstr>ŽLUTÁ_FINÁLE</vt:lpstr>
      <vt:lpstr>ORAN_základní skupiny_část_1</vt:lpstr>
      <vt:lpstr>ORANŽ_základní skupiny_část_2</vt:lpstr>
      <vt:lpstr>ORANŽ_Finále</vt:lpstr>
      <vt:lpstr>ČERVENÁ_základní skupiny</vt:lpstr>
      <vt:lpstr>ČERVENÁ_finále</vt:lpstr>
      <vt:lpstr>OČ_A</vt:lpstr>
      <vt:lpstr>OČ_B+C+D</vt:lpstr>
      <vt:lpstr>OČ_finále</vt:lpstr>
      <vt:lpstr>M_A</vt:lpstr>
      <vt:lpstr>M_B+C+D</vt:lpstr>
      <vt:lpstr>M_finále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Nikola  Němcová</dc:creator>
  <cp:lastModifiedBy>Nikola Němcová</cp:lastModifiedBy>
  <dcterms:created xsi:type="dcterms:W3CDTF">2023-12-10T08:58:34Z</dcterms:created>
  <dcterms:modified xsi:type="dcterms:W3CDTF">2023-12-13T13:20:19Z</dcterms:modified>
</cp:coreProperties>
</file>